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<sst xmlns="http://schemas.openxmlformats.org/spreadsheetml/2006/main" count="59" uniqueCount="54">
  <si>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ŚRODKI DEZYNFEKCYJNE 2021</t>
  </si>
  <si>
    <t>L.p.</t>
  </si>
  <si>
    <t>Zastosowanie i opis produktu</t>
  </si>
  <si>
    <t xml:space="preserve">Płyn do higienicznej i chirurgicznej dezynfekcji rąk na bazie propan-2-olu i glukonianu chlorheksydyny. Preparat zawierający w swoim składzie glicerynę. Spektrum i czas działania: B, Tbc, F, V( HBV, HIV, HCV, Vaccinia, BVDV, Ebola, wirus grypy, Herpes Simplex); dezynfekcja higieniczna w 30 sekund, dezynfekcja chirurgiczna w 90 sekund, przedłużone działanie bakteriobójcze do 3 godz. pH 7,3 – 7,8. Opakowanie 500 ml. </t>
  </si>
  <si>
    <t>Preparat alkoholowy w postaci żelu do  higienicznego w czasie max 30 s oraz chirurgicznego w czasie max. 1,5 min. odkażania rąk o działaniu  natychmiastowym i przedłużonym , bez  dodatku chlorheksydyny, z dodatkiem substancji pielęgnujących . Zakres: B / łącznie z bakteriami wielolekoopornymi/ ,F, prątki -  30 s,  V / zgodnie z normą 14476- 60 s- polio, adeno, 30 s-Rota i Noro/. Opakowanie 500 ml kompatybilne z dozownikami typ Dermados</t>
  </si>
  <si>
    <t>Emulsja do mycia rąk, skóry głowy, całego ciała na bazie anionowych związków powierzchniowo czynnych, amfoterycznych związków powierzchniowo czynnych (betaina kokosowa) z dodatkiem gliceryny. Niezawierająca mydła. Polecany dla personelu medycznego oraz pacjentów z odleżynami. Produkt zarejestrowany jako kosmetyk, posiada badania dermatologiczne. pH 5,5 – 6,5. 500 ml płynne</t>
  </si>
  <si>
    <t xml:space="preserve">Syntetyczne mydło przeznaczone do higienicznego i chirurgicznego mycia rąk oraz do ogólnego mycia ciała. Mydło łagodne, bardzo dobrze tolerowane przez wrażliwą skórę. Powinno zawierać substancje pielęgnujące i regenerujące skórę oraz naturalny dla skóry odczyn pH, spełniające normę 1499. Opakowanie: 500 ml                   </t>
  </si>
  <si>
    <t xml:space="preserve">Krem do rąk z zawartością: kwasu hialuronowego,kolagenu.elastyny,wosku pszczelego oraz witamin(C,E,F). Opakowanie 500 ml.                              
                             </t>
  </si>
  <si>
    <t xml:space="preserve">Preparat do mycia rąk oraz skóry o działaniu mikrobójczym. Zawierający chlorheksydynę oraz QAV. Spektrum działania: Higieniczne mycie rąk ( EN 1499 )30s. B (EN 13727) 30s,  F ( EN 13624) 60s. HIV,HBV,HCV ( DVV/RKI) 60s. Opakowanie 500ml kompatybilne  dozownikiem Dermados.                               
                                                                                                                                                                                 </t>
  </si>
  <si>
    <t xml:space="preserve">Preparat na bazie chlorheksydyny do higienicznej i chirurgicznej dezynfekcji rąk oraz do dezynfekcji ciała pacjenta przed zabiegiem chirurgicznym o działaniu bakteriobójczym, grzybobójczym, inaktywuje wirusy HBV i HIV. Produkt leczniczy. Substancja czynna:  diglukonian chlorheksydyny – 3,876 g.c. Butelka 500 ml.      
</t>
  </si>
  <si>
    <t xml:space="preserve">Preparat do dezynfekcji ran, błon śluzowych i graniczącą z nią skórą, przed, w trakcie i po zabiegach diagnostycznych w ginekologii,  proktologii, dermatologii, geriatrii,, położnictwie. Bezbarwny, gotowy do użycia na bazie octenidyny, bez zawartości alkoholu, jodu i chlorheksydyny. Z możliwością zastosowania przy cewnikowaniu, opracowywaniu ran oparzeniowych, owrzodzeń żylnych, płukaniu otwartych ropni, pielęgnacji szwów pooperacyjnych, przed badaniami dopochwowymi, w pediatrii.  Nie wpływający negatywnie na gojenie się ran. Spektrum działania: B(Chlamydium,Mycoplasma), F,drożdżaki,  V (HIV, HBV,HSV), pierwotniaki(Trichomonas). Działanie leku utrzymuje się w czasie 1 godziny. Produkt leczniczy. </t>
  </si>
  <si>
    <t xml:space="preserve">Sterylny preparat gotowy do użycia, bezzapachowy, nie wykazujący działania bójczego.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I-IV stopnia.                                                   
                                                                                  </t>
  </si>
  <si>
    <t xml:space="preserve">Chusteczki do szybkiej dezynfekcji i mycia małych powierzchni i wyrobów medycznych włącznie z  głowicami USG i optykami endoskopowymi na bazie czwartorzędowych związków amonowych. Spektrum działania  B( łącznie z MRSA), F w czasie do 1 min., V (HBV, HIV, HCV, Rota, Vaccinia) w czasie 30 sek., Papova/ Polyoma - 2 min. Roztwór, którym są nasączone nie może posiadać w swoim składzie alkoholi, chloru, aldehydów, fenoli. Posiadające opinię dermatologiczną oraz pozytywną opinię  producentów urządzeń ultrasonograficznych.
Opakowanie 100 sztuk Flow PACK wymiar 20 x 22 cm min. </t>
  </si>
  <si>
    <t xml:space="preserve">Chusteczki do szybkiej dezynfekcji i mycia małych powierzchni i wyrobów medycznych włącznie z  głowicami USG i optykami endoskopowymi na bazie czwartorzędowych związków amonowych. Spektrum działania  B( łącznie z MRSA), F w czasie do 2 min., V (Polio, Adeno, HBV, HIV, HCV, Vaccinia) w czasie 30 sek., Papova/ Polyoma - 2 min., Spory EN 17126 Cl Difficile R027 - 15 minut  . Roztwór, którym są nasączone nie posiadają w swoim składzie alkoholi, chloru, aldehydów, fenoli. Posiadają opinię dermatologiczną oraz pozytywną opinię  producentów urządzeń ultrasonograficznych.   Chusteczki w ramach reprocessingu głowic USG mają posiadać opracowaną procedurę reprocessingu głowic do badania jamy brzusznej i badania transwaginalnego, która przeszła proces walidacji przez niezależne i akredytowane instytucje badawcze i certyfikujące, do potwierdzenia odpowiednim dokumentem instytucji przeprowadzającej proces walidacji. Opakowanie 100 sztuk Flow PACK wymiar 20 x 22 cm min. </t>
  </si>
  <si>
    <r>
      <t xml:space="preserve">Preparat do szybkiej dezynfekcji i mycia małych powierzchni sprzętu medycznego, foteli zabiegowych, łóżek, aparatury medycznej i operacyjnej oraz trudnodostępnych powierzchni, szafek pacjenta, blatów, łóżek a także przedmiotów mających kontakt z żywnością. Bez zawartości aldehydów i fenoli, nie odbarwiający dezynfekowanych powierzchni.  Posiadający dwie wersje zapachowe – neutralną i owocową. Posiadający pozytywną opinię producenta sprzętu medycznego Famed w zakresie tolerancji materiałowej na tworzywo ABS i materiały obiciowe. Wymagany spryskiwacz do każdego opakowania o poj. 1l. Skład: propan-2-ol, alkohol etylowy, amina, QAV. Spektrum i czas działania: B (w tym MRSA), F (C. albicans), Tbc (M. terrae), V (HBV, HIV, HCV, grypa A, B, C, Vaccinia, BVDV, Herpes simplex, Ebola, Rota) do 30 s., Adeno do 1 min.          
</t>
    </r>
    <r>
      <rPr>
        <i/>
        <sz val="10"/>
        <rFont val="Calibri"/>
        <family val="2"/>
      </rPr>
      <t xml:space="preserve">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</t>
    </r>
  </si>
  <si>
    <t xml:space="preserve">Gotowa do użycia pianka do mycia i dezynfekcji delikatnych powierzchni wrażliwych na działanie alkoholi. Do stosowania na powierzchniach sprzętu medycznego ze szkła, porcelany, metalu, gumy, tworzyw sztucznych oraz szkła akrylowego a także do powierzchni mającej kontakt z żywnością. Do dezynfekcji aparatury medycznej, foteli zabiegowych, inkubatorów i lamp. Bez zawartości aldehydów i fenoli, nie odbarwiający dezynfekowanych powierzchni. O przyjemnym zapachu. Posiadająca pozytywną opinię producenta sprzętu medycznego Famed w zakresie tolerancji materiałowej na tworzywo ABS i materiały obiciowe. Skład: N-(3-aminopropylo)-N-dodecylopropano-1,3–diamina, poli(oksy-1,2-etanodilo),.alfa.-[2-(didecylmetyloamino)etylo]-.omega.-hydroksy-,propanian(sól). Spektrum i czas działania: B (w tym MRSA), F (C. albicans), V (HBV, HIV, HCV, BVDV, Vaccinia, Herpes simplex, Ebola) w 1 min., Tbc (M. terrae) w 5 min.                                                           </t>
  </si>
  <si>
    <t xml:space="preserve">Preparat w formie płynnego koncentratu do mycia i dezynfekcji narzędzi i endoskopów (w tym wrażliwych na działanie temperatury endoskopów giętkich). Spektrum działania: B, F, Tbc (M. avium, M. terrae), V (HBV, HCV, HIV). Posiada badania Fazy 2 Etapu 2 zgodne z normą PN-EN 14885:2008 w czasie 5 minut.  Na bazie kompleksu trójenzymatycznego (lipazy, proteazy i amylazy), alkilotriaminy oraz tenzydów.  Możliwość zastosowania do: instrumentów medycznych (także w myjkach ultradźwiękowych), endoskopów giętkich i sztywnych oraz sprzętu termolabilnego, narzędzi obciążonych krwią, ropą, białkami, tłuszczami. Stężenie użytkowe - 0,5%.       
                                                                                                                                                    </t>
  </si>
  <si>
    <t>Preparat do wstępnej dezynfekcji i mycia narzędzi chirurgicznych przed właściwym procesem dezynfekcji, zapobiegający zasychaniu zabrudzeń organicznych podczas gromadzenia i przewozu narzędzi na miejsce właściwej dezynfekcji, z zawartością inhibitorów korozji. Preparat posiadający wysoką tolerancję materiałową, doskonale sprawdzający się do wszystkich instrumentów ze stali szlachetnej, stali galwanizowanej i aluminium, gumy i tworzyw sztucznych, posiadający bardzo dobre właściwości myjące i przyjemny zapach. Zawierający w składzie: amina, czwartorzędowy związek amonowy, inhibitor korozji. Spektrum i czas działania: B, F, V (HBV, HCV, HIV, Vaccinia, BVDV, Adeno, Polio), Tbc w czasie do 15 min.</t>
  </si>
  <si>
    <t xml:space="preserve">Bezbarwny  preparat do dezynfekcji skóry przed: zabiegami operacyjnymi, cewnikowaniem żył, pobieraniem krwi oraz płynów ustrojowych, iniekcjami, punkcjami, opatrywaniem ran, zdejmowaniem szwów. Skład ilościowy i jakościowy substancji czynnych: 78,83 g etanol 96 %, 10 g alkohol izopropylowy, substancja pomocnicza – woda oczyszczona. Zarejestrowany jako produkt leczniczy, preparat dopuszczony do stosowania pod nadzorem lekarza w oddziałach noworodkowych i dziecięcych, wymagana informacja  w karcie charakterystyki produktu leczniczego.                                                                   </t>
  </si>
  <si>
    <t xml:space="preserve">Barwiony  preparat do dezynfekcji skóry przed: zabiegami operacyjnymi, cewnikowaniem żył, pobieraniem krwi oraz płynów ustrojowych, iniekcjami, punkcjami, opatrywaniem ran, zdejmowaniem szwów. Skład ilościowy i jakościowy substancji czynnych: 78,83 g etanol 96 %, 10 g alkohol izopropylowy, substancja pomocnicza – woda oczyszczona.  Zarejestrowany jako produkt leczniczy preparat dopuszczony do stosowania pod nadzorem lekarza w oddziałach noworodkowych i dziecięcych, wymagana informacja  w karcie charakterystyki produktu leczniczego.      
                                                        </t>
  </si>
  <si>
    <t xml:space="preserve">Preparat do dezynfekcji ran, błon śluzowych, skóry przed iniekcjami, punkcjami, zabiegami chirurgicznymi i okulistycznymi; bez zawartości alkoholu; zawierający 7,5% powidonu jodowanego z 10% zawartością przyswajalnego jodu (co odpowiada 0,75% jodu w preparacie); skuteczny na: bakterie, prątki, grzyby, wirusy, pierwotniaki i przetrwalniki bakterii; w zależności od potrzeby z możliwością stosowania jako koncentrat lub po rozcieńczeniu produkt leczniczy.      </t>
  </si>
  <si>
    <t xml:space="preserve">Preparat do higienicznego ( do 30 s) i chirurigcznzego ( do 5 min.) odkażania rąk, nie zawierający chlorheksydyny, fenoli i jeog pochodnych na bazie alkoholu, z zawartością substancji pielęgnująych, bezbarwny o przedłużonym działaniu. Spwktrum działania : B, F, V (wirusy osłonione i nieosłonione ) , spełniajacy normy: Opwnaie 700ML kompatybilne z dozoniwkami systemu Sterisol </t>
  </si>
  <si>
    <r>
      <t xml:space="preserve">Preparat do chirurgicznego i higienicznego mycia rąk z zawartością środków pielęgnujaych i środków powierzchniowo - czynnych. Opakowanie 700ML kompatybilne z dozownikami systemu Sterisol.      
</t>
    </r>
    <r>
      <rPr>
        <i/>
        <sz val="10"/>
        <rFont val="Calibri"/>
        <family val="2"/>
      </rPr>
      <t xml:space="preserve">                                                                                                                                                    </t>
    </r>
  </si>
  <si>
    <t xml:space="preserve">Preparat w postaci tabletek dezynfekcyjnych na bazie aktywnego chloru zawierający dichloroizocyjanuran sodu oraz kwas adypinowy (do 20%). Spektrum działania :B, F, V (pilio,adeno), prątki -w stężeniyu 1000ppm- 30 min, Clostridium Difficile- 10 000ppm- 15 min. Prpearst przebadany wg normy 14885 - obszar medyczny. opakowanie 300 tabletek x 3,3 g. Możliwość użycia w pionie żywieniowym.                                                                                                          </t>
  </si>
  <si>
    <t xml:space="preserve">Preparat w formie płynnego koncentratu do sporobójczej dezynfekcji wysokiego poziomu narzędzi i endoskopów (w tym wrażliwych na działanie wysokiej temperatury np. endoskopów giętkich), zawierający w swoim składzie składniki myjące. Spektrum działania: B, F, Tbc (M. avium, M. terrae, M. tuberculosis), V (HBV, HCV, HIV, Polio, Adeno), S (Clostridium difficile, Bacillus subtilis). Posiada badania Fazy 2 Etapu 2 zgodne z normą PN-EN 14885:2008 w czasie 5 minut. Na bazie wielu składników aktywnych w tym: poliaminy, tenzydów, aminoetanolu. Nie zawiera związków uwalniających aktywny tlen, aldehydów, kwasu nadoctowego, bez aktywatora. Możliwość zastosowania do: narzędzi (w tym do myjek ultradźwiękowych), endoskopów giętkich i sztywnych. Kompatybilność z metalami i tworzywami sztucznymi potwierdzona stosownymi badaniami. Preparat wykazuje aktywność w obecności zanieczyszczeń organicznych i mikrobiologicznych podczas wielokrotnego użycia. Aktywność roztworu musi być kontrolowana paskami testowymi. Roztwór do dezynfekcji narzędzi można stosować maksymalnie do 14 dni. Niskie stężenie użytkowe 2,5%.
</t>
  </si>
  <si>
    <t>PASKI TESTOWE DO preparatu na bazie poliaminy</t>
  </si>
  <si>
    <t xml:space="preserve">Trójenzymatyczny preparat myjący do manualnego mycia
endoskopów, instrumentów i urządzeń medycznych. Wysoce efektywny preparat do mycia.  Bardzo niskie stężenie roztworu roboczego od 0,3%. Doskonale rozpuszcza trudne do usunięcia zanieczyszczenia organiczne (zaschniętą krew, ropę, białko itp.).   Nie zawiera toksycznych aldehydów, związków uwalniających aktywny tlen i nie wymaga aktywatora. Idealny dla instrumentów medycznych, dentystycznych, chirurgicznych i endoskopów. Doskonale sprawdza się w procesach manualnych oraz w myjkach ultradźwiękowych. Produkt jest bezpieczny dla wszelkich materiałów (metali, szkła i tworzyw sztucznych).
</t>
  </si>
  <si>
    <t xml:space="preserve">Preparat płynny do dezynfekcji wysokiego poziomu endoskopów oraz innych wyrobów medycznych, usuwający biofilm. Działanie bójcze do 5 min :B,V(Polio, Adeno.Noro),Tbc,F, S(Bacillussubtilis, Bacillus cereus, Clostridium sporogenes, Clostridium difficile).
Po aktywacji preparat zachowujący aktywność bójczą do 14 dni, przy wieloktrotnymużyciu.Aktywność kontrolowana przy użyciu walidowanych pasków testowych. Skład : Kwas nadoctowy uzyskiwany z acetylokaprolaktamu i 3% nadtlenku wodoru. Opakowanie a5L + wbudowany aktywator. 
</t>
  </si>
  <si>
    <t xml:space="preserve">Pięcioenzymatyczny preparat (proteaza,lipaza,amylaza, mannaza,celulaza) do mycia ręcznego i maszynowego instrumentów  medycznych oraz endoskopów. Nadający się do użycia w myjniach ultradźwiękowych.Posiadający potwierdzone badaniami właściwości bakteriostatyczne (P. aeruginosa, S. aureus, E. coli) i grzybostatyczne (C. albicans, A. brasiliensis). Posiadający potwierdzoną badaniami skuteczność rozpuszczania biofilmu. bardzo wydajne stężenie robocze od 0,1% do 0,5%. Opakowanie 5 L </t>
  </si>
  <si>
    <t>Jednorazowe, nasączone 70% alkoholem izopropylowym gaziki wykonane z włókniny polipropylenowo-celulozowej, przeznaczone do oczyszczania i dezynfekcji skóry przed nakłuciem lub zastrzykiem; o wymiarach: 32,5x30mm (złożone) i 65x30mm (rozłożone); pakowane pojedynczo w hermetycznie zamkniętych saszetkach, o; wyrób medyczny klasy I</t>
  </si>
  <si>
    <t>Alkoholowy preparat do odkarzania skóry przed iniekcjami, punkcjami i zabiegami operacyjnymi, zakłądaniem cewników oraz wkłóć centralnych oparty o min. trzy substancje aktywne, zawierający chlorheksydynę, nadtlenek wodoru, autosterylny, o przedłużonym działaniu. pH: 6,5 – 7,5. Opakowanie 500 ml</t>
  </si>
  <si>
    <t>Gotowy do użycia preparat na bazie 2% roztworu chlorheksydyny w 70% alkoholu izopropylowym o przedłużonym działaniu, do dezynfekcji powierzchni wyrobów medycznych w tym dezynfekcji zewnętrznych części centralnych i obwodowych cewników dożylnych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</si>
  <si>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</t>
  </si>
  <si>
    <t>Płynny , neutralizujący i myjący środek do stosowania w myjniach dezynfektorach na bazie kwasu cytrynowego. Nie posiadający w swoim składzie fosforanów, azotanów oraz tensydów. Maksymalna zawartość P2O5 wkoncetracie wynosi &lt;10 ppm. Gęstość produktu 1,2 g/cm3. Kompatybilny z pozycją 34.</t>
  </si>
  <si>
    <t>Środek dezynfekcyjny do zamgławiania oparty na 12% roztworze nadtlenku wodoru i kationach srebra, bez zapachu, zastosowanie: bakteriobójczy, wirusobójczy, grzybobójczy, sporobójczy. Biodegradowalny w 99,9%, gotowy do użycia roztwór wodny.  Do stosowania z urządzeniem Nocospray</t>
  </si>
  <si>
    <t>RAZEM</t>
  </si>
  <si>
    <t>Wymagane dokumenty do:</t>
  </si>
  <si>
    <t>1.Produkty Medyczne</t>
  </si>
  <si>
    <t>Klasa I -Ulotka, deklaracja zgodności, wpis do urzędu rejestracji wyrobów medycznych, Karta Charakterystyki substancji niezbepziecznej</t>
  </si>
  <si>
    <t>Klasa II a i II b - Ulotka, deklaracja zgodności, wpis do urzędu rejestracji wyrobów medycznych, certyfikat CE, Karta Charakterystyki substancji niezbepziecznej</t>
  </si>
  <si>
    <t>2.Produkty bio0bójcze.</t>
  </si>
  <si>
    <t>Ulotka, Pozowlenie ministerstwa zdrowia do obrotem produktem biobójczym, karta charakterystyki substancji niebezpiecznej</t>
  </si>
  <si>
    <t>3.Kosmetyki</t>
  </si>
  <si>
    <t>Ulotka, Wpis/zgłoszenie do CPNP.</t>
  </si>
  <si>
    <t>4.Produkty Leczniczne.</t>
  </si>
  <si>
    <t>Karta charakterystyki produktu leczniczego, ulotka przylekowa, etykieta.</t>
  </si>
  <si>
    <t>5. Potwierdzenie zgodności spektrum dzialania dla obszaru medycznego zgodnie z normą EN 14885</t>
  </si>
  <si>
    <t>MEDILAB</t>
  </si>
  <si>
    <t>Punkty za cenę</t>
  </si>
  <si>
    <t xml:space="preserve">Punkty za ilość pozycji </t>
  </si>
  <si>
    <t>SUMA</t>
  </si>
  <si>
    <t>CEZAL</t>
  </si>
  <si>
    <t>Punkty za ilość pozycji</t>
  </si>
  <si>
    <t>EURO TRADE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</si>
</sst>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00"/>
    <numFmt numFmtId="166" formatCode="0.0000"/>
    <numFmt numFmtId="167" formatCode="0.000"/>
    <numFmt numFmtId="168" formatCode="[$-415]d\ mmmm\ yyyy"/>
    <numFmt numFmtId="169" formatCode="0.0"/>
    <numFmt numFmtId="170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Times New Roman"/>
      <family val="1"/>
    </font>
    <font>
      <b/>
      <sz val="11"/>
      <name val="Czcionka tekstu podstawowego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top"/>
    </xf>
    <xf numFmtId="0" fontId="23" fillId="0" borderId="10" xfId="51" applyFont="1" applyBorder="1" applyAlignment="1">
      <alignment horizontal="center" vertical="top" wrapText="1"/>
      <protection/>
    </xf>
    <xf numFmtId="0" fontId="2" fillId="0" borderId="10" xfId="51" applyFont="1" applyFill="1" applyBorder="1" applyAlignment="1">
      <alignment horizontal="center" vertical="top" wrapText="1"/>
      <protection/>
    </xf>
    <xf numFmtId="0" fontId="23" fillId="0" borderId="11" xfId="51" applyFont="1" applyBorder="1" applyAlignment="1">
      <alignment horizontal="center" vertical="top" wrapText="1"/>
      <protection/>
    </xf>
    <xf numFmtId="0" fontId="2" fillId="0" borderId="10" xfId="51" applyFont="1" applyFill="1" applyBorder="1" applyAlignment="1">
      <alignment vertical="top" wrapText="1"/>
      <protection/>
    </xf>
    <xf numFmtId="164" fontId="2" fillId="0" borderId="12" xfId="51" applyNumberFormat="1" applyFont="1" applyBorder="1" applyAlignment="1">
      <alignment horizontal="center" vertical="top" wrapText="1"/>
      <protection/>
    </xf>
    <xf numFmtId="164" fontId="2" fillId="0" borderId="13" xfId="51" applyNumberFormat="1" applyFont="1" applyBorder="1" applyAlignment="1">
      <alignment horizontal="center" vertical="top" wrapText="1"/>
      <protection/>
    </xf>
    <xf numFmtId="164" fontId="2" fillId="0" borderId="10" xfId="51" applyNumberFormat="1" applyFont="1" applyBorder="1" applyAlignment="1">
      <alignment horizontal="center" vertical="top" wrapText="1"/>
      <protection/>
    </xf>
    <xf numFmtId="0" fontId="2" fillId="33" borderId="10" xfId="51" applyFont="1" applyFill="1" applyBorder="1" applyAlignment="1">
      <alignment horizontal="left" vertical="top" wrapText="1"/>
      <protection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center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3" fillId="0" borderId="10" xfId="51" applyFont="1" applyBorder="1" applyAlignment="1">
      <alignment vertical="top"/>
      <protection/>
    </xf>
    <xf numFmtId="0" fontId="46" fillId="0" borderId="10" xfId="0" applyFont="1" applyFill="1" applyBorder="1" applyAlignment="1">
      <alignment horizontal="left" vertical="top" wrapText="1"/>
    </xf>
    <xf numFmtId="0" fontId="23" fillId="0" borderId="10" xfId="51" applyFont="1" applyBorder="1" applyAlignment="1">
      <alignment horizontal="center" vertical="top"/>
      <protection/>
    </xf>
    <xf numFmtId="0" fontId="2" fillId="0" borderId="14" xfId="51" applyFont="1" applyBorder="1" applyAlignment="1">
      <alignment horizontal="center" vertical="top"/>
      <protection/>
    </xf>
    <xf numFmtId="0" fontId="2" fillId="0" borderId="10" xfId="51" applyFont="1" applyBorder="1" applyAlignment="1">
      <alignment horizontal="center" vertical="top"/>
      <protection/>
    </xf>
    <xf numFmtId="0" fontId="46" fillId="0" borderId="1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164" fontId="2" fillId="0" borderId="17" xfId="51" applyNumberFormat="1" applyFont="1" applyBorder="1" applyAlignment="1">
      <alignment horizontal="center" vertical="top" wrapText="1"/>
      <protection/>
    </xf>
    <xf numFmtId="164" fontId="2" fillId="0" borderId="18" xfId="51" applyNumberFormat="1" applyFont="1" applyBorder="1" applyAlignment="1">
      <alignment horizontal="center" vertical="top" wrapText="1"/>
      <protection/>
    </xf>
    <xf numFmtId="0" fontId="1" fillId="0" borderId="0" xfId="51" applyAlignment="1">
      <alignment vertical="top"/>
      <protection/>
    </xf>
    <xf numFmtId="164" fontId="1" fillId="0" borderId="10" xfId="51" applyNumberFormat="1" applyBorder="1" applyAlignment="1">
      <alignment vertical="top"/>
      <protection/>
    </xf>
    <xf numFmtId="0" fontId="1" fillId="0" borderId="10" xfId="51" applyBorder="1" applyAlignment="1">
      <alignment vertical="top"/>
      <protection/>
    </xf>
    <xf numFmtId="0" fontId="1" fillId="0" borderId="0" xfId="51" applyFont="1" applyAlignment="1">
      <alignment vertical="center"/>
      <protection/>
    </xf>
    <xf numFmtId="0" fontId="4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6" fillId="0" borderId="0" xfId="51" applyNumberFormat="1" applyFont="1" applyAlignment="1">
      <alignment horizontal="center" vertical="center" wrapText="1"/>
      <protection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NumberFormat="1" applyFont="1">
      <alignment/>
      <protection/>
    </xf>
    <xf numFmtId="0" fontId="23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6" fillId="0" borderId="0" xfId="51" applyNumberFormat="1" applyFont="1" applyAlignment="1">
      <alignment horizontal="center"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6" fillId="0" borderId="0" xfId="51" applyFont="1" applyAlignment="1">
      <alignment vertical="center" wrapText="1"/>
      <protection/>
    </xf>
    <xf numFmtId="2" fontId="0" fillId="0" borderId="0" xfId="0" applyNumberFormat="1" applyAlignment="1">
      <alignment/>
    </xf>
    <xf numFmtId="164" fontId="2" fillId="0" borderId="19" xfId="51" applyNumberFormat="1" applyFont="1" applyBorder="1" applyAlignment="1">
      <alignment horizontal="center" vertical="top" wrapText="1"/>
      <protection/>
    </xf>
    <xf numFmtId="164" fontId="2" fillId="0" borderId="20" xfId="51" applyNumberFormat="1" applyFont="1" applyBorder="1" applyAlignment="1">
      <alignment horizontal="center" vertical="top" wrapText="1"/>
      <protection/>
    </xf>
    <xf numFmtId="2" fontId="0" fillId="0" borderId="10" xfId="0" applyNumberFormat="1" applyBorder="1" applyAlignment="1">
      <alignment/>
    </xf>
    <xf numFmtId="8" fontId="2" fillId="0" borderId="10" xfId="51" applyNumberFormat="1" applyFont="1" applyFill="1" applyBorder="1" applyAlignment="1">
      <alignment horizontal="center" vertical="top" wrapText="1"/>
      <protection/>
    </xf>
    <xf numFmtId="8" fontId="2" fillId="0" borderId="14" xfId="51" applyNumberFormat="1" applyFont="1" applyFill="1" applyBorder="1" applyAlignment="1">
      <alignment horizontal="center" vertical="top" wrapText="1"/>
      <protection/>
    </xf>
    <xf numFmtId="0" fontId="5" fillId="0" borderId="10" xfId="51" applyFont="1" applyBorder="1" applyAlignment="1">
      <alignment vertical="top"/>
      <protection/>
    </xf>
    <xf numFmtId="0" fontId="4" fillId="0" borderId="0" xfId="51" applyFont="1" applyAlignment="1">
      <alignment horizontal="right" vertical="top"/>
      <protection/>
    </xf>
    <xf numFmtId="44" fontId="1" fillId="0" borderId="10" xfId="51" applyNumberFormat="1" applyBorder="1" applyAlignment="1">
      <alignment vertical="top"/>
      <protection/>
    </xf>
    <xf numFmtId="2" fontId="2" fillId="0" borderId="10" xfId="53" applyNumberFormat="1" applyFont="1" applyFill="1" applyBorder="1" applyAlignment="1">
      <alignment horizontal="center" vertical="top" wrapText="1"/>
    </xf>
    <xf numFmtId="2" fontId="23" fillId="0" borderId="10" xfId="51" applyNumberFormat="1" applyFont="1" applyBorder="1" applyAlignment="1">
      <alignment horizontal="center" vertical="top" wrapText="1"/>
      <protection/>
    </xf>
    <xf numFmtId="2" fontId="2" fillId="0" borderId="20" xfId="53" applyNumberFormat="1" applyFont="1" applyFill="1" applyBorder="1" applyAlignment="1">
      <alignment horizontal="center" vertical="top" wrapText="1"/>
    </xf>
    <xf numFmtId="2" fontId="2" fillId="0" borderId="13" xfId="53" applyNumberFormat="1" applyFont="1" applyFill="1" applyBorder="1" applyAlignment="1">
      <alignment horizontal="center" vertical="top" wrapText="1"/>
    </xf>
    <xf numFmtId="2" fontId="2" fillId="0" borderId="18" xfId="53" applyNumberFormat="1" applyFont="1" applyFill="1" applyBorder="1" applyAlignment="1">
      <alignment horizontal="center" vertical="top" wrapText="1"/>
    </xf>
    <xf numFmtId="2" fontId="1" fillId="0" borderId="10" xfId="51" applyNumberFormat="1" applyBorder="1" applyAlignment="1">
      <alignment vertical="top"/>
      <protection/>
    </xf>
    <xf numFmtId="2" fontId="6" fillId="0" borderId="0" xfId="51" applyNumberFormat="1" applyFont="1" applyAlignment="1">
      <alignment horizontal="center" vertical="center" wrapText="1"/>
      <protection/>
    </xf>
    <xf numFmtId="2" fontId="47" fillId="0" borderId="0" xfId="0" applyNumberFormat="1" applyFont="1" applyAlignment="1">
      <alignment/>
    </xf>
    <xf numFmtId="2" fontId="6" fillId="0" borderId="0" xfId="51" applyNumberFormat="1" applyFont="1" applyAlignment="1">
      <alignment vertical="center" wrapText="1"/>
      <protection/>
    </xf>
    <xf numFmtId="2" fontId="6" fillId="0" borderId="0" xfId="51" applyNumberFormat="1" applyFont="1" applyAlignment="1">
      <alignment horizontal="center" vertical="center" wrapText="1"/>
      <protection/>
    </xf>
    <xf numFmtId="2" fontId="1" fillId="0" borderId="0" xfId="51" applyNumberFormat="1" applyFont="1">
      <alignment/>
      <protection/>
    </xf>
    <xf numFmtId="2" fontId="2" fillId="0" borderId="10" xfId="51" applyNumberFormat="1" applyFont="1" applyBorder="1" applyAlignment="1">
      <alignment horizontal="center" vertical="top" wrapText="1"/>
      <protection/>
    </xf>
    <xf numFmtId="2" fontId="2" fillId="0" borderId="19" xfId="51" applyNumberFormat="1" applyFont="1" applyBorder="1" applyAlignment="1">
      <alignment horizontal="center" vertical="top" wrapText="1"/>
      <protection/>
    </xf>
    <xf numFmtId="2" fontId="2" fillId="0" borderId="12" xfId="51" applyNumberFormat="1" applyFont="1" applyBorder="1" applyAlignment="1">
      <alignment horizontal="center" vertical="top" wrapText="1"/>
      <protection/>
    </xf>
    <xf numFmtId="2" fontId="2" fillId="0" borderId="17" xfId="51" applyNumberFormat="1" applyFont="1" applyBorder="1" applyAlignment="1">
      <alignment horizontal="center" vertical="top" wrapText="1"/>
      <protection/>
    </xf>
    <xf numFmtId="2" fontId="2" fillId="0" borderId="14" xfId="51" applyNumberFormat="1" applyFont="1" applyFill="1" applyBorder="1" applyAlignment="1">
      <alignment horizontal="center" vertical="top" wrapText="1"/>
      <protection/>
    </xf>
    <xf numFmtId="2" fontId="2" fillId="0" borderId="10" xfId="51" applyNumberFormat="1" applyFont="1" applyFill="1" applyBorder="1" applyAlignment="1">
      <alignment horizontal="center" vertical="top" wrapText="1"/>
      <protection/>
    </xf>
    <xf numFmtId="2" fontId="2" fillId="0" borderId="21" xfId="51" applyNumberFormat="1" applyFont="1" applyBorder="1" applyAlignment="1">
      <alignment horizontal="center" vertical="top" wrapText="1"/>
      <protection/>
    </xf>
    <xf numFmtId="2" fontId="2" fillId="0" borderId="14" xfId="51" applyNumberFormat="1" applyFont="1" applyBorder="1" applyAlignment="1">
      <alignment horizontal="center" vertical="top" wrapText="1"/>
      <protection/>
    </xf>
    <xf numFmtId="2" fontId="1" fillId="0" borderId="0" xfId="51" applyNumberFormat="1" applyFont="1" applyBorder="1">
      <alignment/>
      <protection/>
    </xf>
    <xf numFmtId="2" fontId="25" fillId="0" borderId="10" xfId="51" applyNumberFormat="1" applyFont="1" applyBorder="1" applyAlignment="1">
      <alignment horizontal="center" vertical="top" wrapText="1"/>
      <protection/>
    </xf>
    <xf numFmtId="2" fontId="2" fillId="0" borderId="22" xfId="51" applyNumberFormat="1" applyFont="1" applyFill="1" applyBorder="1" applyAlignment="1">
      <alignment horizontal="center" vertical="top" wrapText="1"/>
      <protection/>
    </xf>
    <xf numFmtId="2" fontId="2" fillId="0" borderId="23" xfId="51" applyNumberFormat="1" applyFont="1" applyFill="1" applyBorder="1" applyAlignment="1">
      <alignment horizontal="center" vertical="top" wrapText="1"/>
      <protection/>
    </xf>
    <xf numFmtId="2" fontId="2" fillId="0" borderId="24" xfId="51" applyNumberFormat="1" applyFont="1" applyFill="1" applyBorder="1" applyAlignment="1">
      <alignment horizontal="center" vertical="top" wrapText="1"/>
      <protection/>
    </xf>
    <xf numFmtId="2" fontId="2" fillId="0" borderId="10" xfId="51" applyNumberFormat="1" applyFont="1" applyFill="1" applyBorder="1" applyAlignment="1">
      <alignment vertical="top" wrapText="1"/>
      <protection/>
    </xf>
    <xf numFmtId="2" fontId="1" fillId="0" borderId="10" xfId="51" applyNumberFormat="1" applyFont="1" applyBorder="1" applyAlignment="1">
      <alignment horizontal="right" vertical="top"/>
      <protection/>
    </xf>
    <xf numFmtId="2" fontId="48" fillId="0" borderId="0" xfId="51" applyNumberFormat="1" applyFont="1" applyAlignment="1">
      <alignment horizontal="center" vertical="center" wrapText="1"/>
      <protection/>
    </xf>
    <xf numFmtId="2" fontId="48" fillId="0" borderId="0" xfId="51" applyNumberFormat="1" applyFont="1" applyAlignment="1">
      <alignment horizontal="center" vertical="center" wrapText="1"/>
      <protection/>
    </xf>
    <xf numFmtId="2" fontId="49" fillId="0" borderId="0" xfId="51" applyNumberFormat="1" applyFont="1">
      <alignment/>
      <protection/>
    </xf>
    <xf numFmtId="2" fontId="25" fillId="0" borderId="22" xfId="51" applyNumberFormat="1" applyFont="1" applyFill="1" applyBorder="1" applyAlignment="1">
      <alignment horizontal="center" vertical="top" wrapText="1"/>
      <protection/>
    </xf>
    <xf numFmtId="2" fontId="25" fillId="0" borderId="23" xfId="51" applyNumberFormat="1" applyFont="1" applyFill="1" applyBorder="1" applyAlignment="1">
      <alignment horizontal="center" vertical="top" wrapText="1"/>
      <protection/>
    </xf>
    <xf numFmtId="170" fontId="1" fillId="0" borderId="10" xfId="51" applyNumberFormat="1" applyBorder="1" applyAlignment="1">
      <alignment vertical="top"/>
      <protection/>
    </xf>
    <xf numFmtId="0" fontId="6" fillId="0" borderId="0" xfId="51" applyFont="1" applyAlignment="1">
      <alignment horizontal="left" vertical="center" wrapText="1"/>
      <protection/>
    </xf>
    <xf numFmtId="0" fontId="23" fillId="0" borderId="0" xfId="51" applyFont="1" applyAlignment="1">
      <alignment horizontal="left" vertical="center" wrapText="1"/>
      <protection/>
    </xf>
    <xf numFmtId="0" fontId="28" fillId="0" borderId="25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2" fontId="29" fillId="0" borderId="16" xfId="51" applyNumberFormat="1" applyFont="1" applyBorder="1" applyAlignment="1">
      <alignment horizontal="center" vertical="top" wrapText="1"/>
      <protection/>
    </xf>
    <xf numFmtId="2" fontId="29" fillId="0" borderId="10" xfId="51" applyNumberFormat="1" applyFont="1" applyBorder="1" applyAlignment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POZYCJA 2017 Dezynfekcja - dla klient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L4" sqref="L4"/>
    </sheetView>
  </sheetViews>
  <sheetFormatPr defaultColWidth="8.796875" defaultRowHeight="14.25"/>
  <cols>
    <col min="1" max="1" width="6" style="0" customWidth="1"/>
    <col min="2" max="2" width="49.59765625" style="0" customWidth="1"/>
    <col min="3" max="3" width="12" style="0" bestFit="1" customWidth="1"/>
    <col min="5" max="5" width="8.19921875" style="0" customWidth="1"/>
    <col min="6" max="6" width="9.8984375" style="43" customWidth="1"/>
    <col min="7" max="7" width="14.19921875" style="0" customWidth="1"/>
    <col min="8" max="8" width="6.59765625" style="43" customWidth="1"/>
    <col min="9" max="9" width="10.19921875" style="0" customWidth="1"/>
    <col min="10" max="10" width="13.59765625" style="43" customWidth="1"/>
    <col min="11" max="11" width="14.19921875" style="43" customWidth="1"/>
    <col min="12" max="12" width="6.59765625" style="43" customWidth="1"/>
    <col min="13" max="13" width="10.19921875" style="0" customWidth="1"/>
    <col min="14" max="14" width="13.59765625" style="43" customWidth="1"/>
  </cols>
  <sheetData>
    <row r="1" spans="1:10" ht="18.75">
      <c r="A1" s="1"/>
      <c r="B1" s="86" t="s">
        <v>0</v>
      </c>
      <c r="C1" s="87"/>
      <c r="D1" s="87"/>
      <c r="E1" s="87"/>
      <c r="F1" s="87"/>
      <c r="G1" s="87"/>
      <c r="H1" s="87"/>
      <c r="I1" s="87"/>
      <c r="J1" s="87"/>
    </row>
    <row r="2" spans="1:14" ht="38.25">
      <c r="A2" s="2" t="s">
        <v>1</v>
      </c>
      <c r="B2" s="2" t="s">
        <v>2</v>
      </c>
      <c r="C2" s="2" t="s">
        <v>47</v>
      </c>
      <c r="D2" s="2" t="s">
        <v>48</v>
      </c>
      <c r="E2" s="3" t="s">
        <v>49</v>
      </c>
      <c r="F2" s="90" t="s">
        <v>50</v>
      </c>
      <c r="G2" s="2" t="s">
        <v>51</v>
      </c>
      <c r="H2" s="53" t="s">
        <v>48</v>
      </c>
      <c r="I2" s="4" t="s">
        <v>52</v>
      </c>
      <c r="J2" s="91" t="s">
        <v>50</v>
      </c>
      <c r="K2" s="53" t="s">
        <v>53</v>
      </c>
      <c r="L2" s="53" t="s">
        <v>48</v>
      </c>
      <c r="M2" s="4" t="s">
        <v>52</v>
      </c>
      <c r="N2" s="91" t="s">
        <v>50</v>
      </c>
    </row>
    <row r="3" spans="1:15" ht="90" customHeight="1">
      <c r="A3" s="3">
        <v>1</v>
      </c>
      <c r="B3" s="5" t="s">
        <v>3</v>
      </c>
      <c r="C3" s="3"/>
      <c r="D3" s="3"/>
      <c r="E3" s="43"/>
      <c r="F3" s="63"/>
      <c r="G3" s="8">
        <v>10575.36</v>
      </c>
      <c r="H3" s="52">
        <f>SUM(G3/G3*80)</f>
        <v>80</v>
      </c>
      <c r="I3" s="46">
        <f>SUM(16/36*20)</f>
        <v>8.88888888888889</v>
      </c>
      <c r="J3" s="72">
        <f>H3+I3</f>
        <v>88.88888888888889</v>
      </c>
      <c r="K3" s="63"/>
      <c r="L3" s="52"/>
      <c r="M3" s="46"/>
      <c r="N3" s="63"/>
      <c r="O3" s="43"/>
    </row>
    <row r="4" spans="1:14" ht="90.75" customHeight="1">
      <c r="A4" s="3">
        <v>2</v>
      </c>
      <c r="B4" s="9" t="s">
        <v>4</v>
      </c>
      <c r="C4" s="47">
        <v>8121.6</v>
      </c>
      <c r="D4" s="3">
        <f>C4/C4*80</f>
        <v>80</v>
      </c>
      <c r="E4" s="46">
        <f>SUM(13/36*20)</f>
        <v>7.222222222222222</v>
      </c>
      <c r="F4" s="81">
        <f>D4+E4</f>
        <v>87.22222222222223</v>
      </c>
      <c r="G4" s="44">
        <v>10791.36</v>
      </c>
      <c r="H4" s="54">
        <f>C4/G4*80</f>
        <v>60.20816653322658</v>
      </c>
      <c r="I4" s="46">
        <f>SUM(16/36*20)</f>
        <v>8.88888888888889</v>
      </c>
      <c r="J4" s="69">
        <f>H4+I4</f>
        <v>69.09705542211547</v>
      </c>
      <c r="K4" s="64"/>
      <c r="L4" s="54"/>
      <c r="M4" s="45"/>
      <c r="N4" s="63"/>
    </row>
    <row r="5" spans="1:14" ht="84" customHeight="1">
      <c r="A5" s="3">
        <v>3</v>
      </c>
      <c r="B5" s="5" t="s">
        <v>5</v>
      </c>
      <c r="C5" s="47">
        <v>2902.8</v>
      </c>
      <c r="D5" s="3">
        <f>C5/C5*80</f>
        <v>80</v>
      </c>
      <c r="E5" s="46">
        <f>SUM(13/36*20)</f>
        <v>7.222222222222222</v>
      </c>
      <c r="F5" s="82">
        <f>D5+E5</f>
        <v>87.22222222222223</v>
      </c>
      <c r="G5" s="6">
        <v>3817.92</v>
      </c>
      <c r="H5" s="55">
        <f>C5/G5*80</f>
        <v>60.82474226804124</v>
      </c>
      <c r="I5" s="46">
        <f>SUM(16/36*20)</f>
        <v>8.88888888888889</v>
      </c>
      <c r="J5" s="63">
        <f>H5+I5</f>
        <v>69.71363115693013</v>
      </c>
      <c r="K5" s="65"/>
      <c r="L5" s="55"/>
      <c r="M5" s="7"/>
      <c r="N5" s="63"/>
    </row>
    <row r="6" spans="1:14" ht="63.75">
      <c r="A6" s="3">
        <v>4</v>
      </c>
      <c r="B6" s="10" t="s">
        <v>6</v>
      </c>
      <c r="C6" s="47">
        <v>2902.8</v>
      </c>
      <c r="D6" s="3">
        <f>C6/C6*80</f>
        <v>80</v>
      </c>
      <c r="E6" s="46">
        <f>SUM(13/36*20)</f>
        <v>7.222222222222222</v>
      </c>
      <c r="F6" s="82">
        <f>D6+E6</f>
        <v>87.22222222222223</v>
      </c>
      <c r="G6" s="6"/>
      <c r="H6" s="55"/>
      <c r="I6" s="7"/>
      <c r="J6" s="63"/>
      <c r="K6" s="65"/>
      <c r="L6" s="55"/>
      <c r="M6" s="7"/>
      <c r="N6" s="63"/>
    </row>
    <row r="7" spans="1:14" ht="39" customHeight="1">
      <c r="A7" s="3">
        <v>5</v>
      </c>
      <c r="B7" s="10" t="s">
        <v>7</v>
      </c>
      <c r="C7" s="47">
        <v>522.75</v>
      </c>
      <c r="D7" s="3">
        <f>C7/C7*80</f>
        <v>80</v>
      </c>
      <c r="E7" s="46">
        <f>SUM(13/36*20)</f>
        <v>7.222222222222222</v>
      </c>
      <c r="F7" s="82">
        <f>D7+E7</f>
        <v>87.22222222222223</v>
      </c>
      <c r="G7" s="6"/>
      <c r="H7" s="55"/>
      <c r="I7" s="7"/>
      <c r="J7" s="63"/>
      <c r="K7" s="65"/>
      <c r="L7" s="55"/>
      <c r="M7" s="7"/>
      <c r="N7" s="63"/>
    </row>
    <row r="8" spans="1:14" ht="63" customHeight="1">
      <c r="A8" s="3">
        <v>6</v>
      </c>
      <c r="B8" s="10" t="s">
        <v>8</v>
      </c>
      <c r="C8" s="3"/>
      <c r="D8" s="3"/>
      <c r="E8" s="3"/>
      <c r="F8" s="74"/>
      <c r="G8" s="6">
        <v>1743.12</v>
      </c>
      <c r="H8" s="55">
        <f>G8/G8*80</f>
        <v>80</v>
      </c>
      <c r="I8" s="46">
        <f>SUM(16/36*20)</f>
        <v>8.88888888888889</v>
      </c>
      <c r="J8" s="72">
        <f>H8+I8</f>
        <v>88.88888888888889</v>
      </c>
      <c r="K8" s="65"/>
      <c r="L8" s="55"/>
      <c r="M8" s="7"/>
      <c r="N8" s="63"/>
    </row>
    <row r="9" spans="1:14" ht="66" customHeight="1">
      <c r="A9" s="3">
        <v>7</v>
      </c>
      <c r="B9" s="10" t="s">
        <v>9</v>
      </c>
      <c r="C9" s="3"/>
      <c r="D9" s="3"/>
      <c r="E9" s="3"/>
      <c r="F9" s="75"/>
      <c r="G9" s="6">
        <v>254.5</v>
      </c>
      <c r="H9" s="55">
        <f>G9/G9*80</f>
        <v>80</v>
      </c>
      <c r="I9" s="46">
        <f>SUM(16/36*20)</f>
        <v>8.88888888888889</v>
      </c>
      <c r="J9" s="72">
        <f>H9+I9</f>
        <v>88.88888888888889</v>
      </c>
      <c r="K9" s="65"/>
      <c r="L9" s="55"/>
      <c r="M9" s="7"/>
      <c r="N9" s="63"/>
    </row>
    <row r="10" spans="1:14" ht="55.5" customHeight="1">
      <c r="A10" s="3">
        <v>8</v>
      </c>
      <c r="B10" s="88" t="s">
        <v>10</v>
      </c>
      <c r="C10" s="11"/>
      <c r="D10" s="12"/>
      <c r="E10" s="11"/>
      <c r="F10" s="76"/>
      <c r="G10" s="6">
        <v>27250.02</v>
      </c>
      <c r="H10" s="55">
        <f>G10/G10*80</f>
        <v>80</v>
      </c>
      <c r="I10" s="46">
        <f>SUM(16/36*20)</f>
        <v>8.88888888888889</v>
      </c>
      <c r="J10" s="72">
        <f>H10+I10</f>
        <v>88.88888888888889</v>
      </c>
      <c r="K10" s="65"/>
      <c r="L10" s="55"/>
      <c r="M10" s="7"/>
      <c r="N10" s="63"/>
    </row>
    <row r="11" spans="1:14" ht="87.75" customHeight="1">
      <c r="A11" s="3">
        <v>10</v>
      </c>
      <c r="B11" s="89"/>
      <c r="C11" s="3"/>
      <c r="D11" s="3"/>
      <c r="E11" s="3"/>
      <c r="F11" s="68"/>
      <c r="G11" s="6">
        <v>733.59</v>
      </c>
      <c r="H11" s="55">
        <f>G11/G11*80</f>
        <v>80</v>
      </c>
      <c r="I11" s="46">
        <f>SUM(16/36*20)</f>
        <v>8.88888888888889</v>
      </c>
      <c r="J11" s="72">
        <f>H11+I11</f>
        <v>88.88888888888889</v>
      </c>
      <c r="K11" s="65"/>
      <c r="L11" s="55"/>
      <c r="M11" s="7"/>
      <c r="N11" s="63"/>
    </row>
    <row r="12" spans="1:14" ht="89.25">
      <c r="A12" s="3">
        <v>11</v>
      </c>
      <c r="B12" s="10" t="s">
        <v>11</v>
      </c>
      <c r="C12" s="3"/>
      <c r="D12" s="3"/>
      <c r="E12" s="3"/>
      <c r="F12" s="68"/>
      <c r="G12" s="6"/>
      <c r="H12" s="55"/>
      <c r="I12" s="7"/>
      <c r="J12" s="63"/>
      <c r="K12" s="65"/>
      <c r="L12" s="55"/>
      <c r="M12" s="7"/>
      <c r="N12" s="63"/>
    </row>
    <row r="13" spans="1:14" ht="127.5">
      <c r="A13" s="3">
        <v>12</v>
      </c>
      <c r="B13" s="10" t="s">
        <v>12</v>
      </c>
      <c r="C13" s="3"/>
      <c r="D13" s="3"/>
      <c r="E13" s="3"/>
      <c r="F13" s="73"/>
      <c r="G13" s="6">
        <v>8613</v>
      </c>
      <c r="H13" s="55">
        <f>G13/G13*80</f>
        <v>80</v>
      </c>
      <c r="I13" s="46">
        <f>SUM(16/36*20)</f>
        <v>8.88888888888889</v>
      </c>
      <c r="J13" s="72">
        <f>I13+H13</f>
        <v>88.88888888888889</v>
      </c>
      <c r="K13" s="65"/>
      <c r="L13" s="55"/>
      <c r="M13" s="7"/>
      <c r="N13" s="63"/>
    </row>
    <row r="14" spans="1:14" ht="204">
      <c r="A14" s="3">
        <v>13</v>
      </c>
      <c r="B14" s="10" t="s">
        <v>13</v>
      </c>
      <c r="C14" s="3"/>
      <c r="D14" s="3"/>
      <c r="E14" s="3"/>
      <c r="F14" s="74"/>
      <c r="G14" s="6">
        <v>23526.72</v>
      </c>
      <c r="H14" s="55">
        <f>G14/G14*80</f>
        <v>80</v>
      </c>
      <c r="I14" s="46">
        <f>SUM(16/36*20)</f>
        <v>8.88888888888889</v>
      </c>
      <c r="J14" s="72">
        <f>I14+H14</f>
        <v>88.88888888888889</v>
      </c>
      <c r="K14" s="65"/>
      <c r="L14" s="55"/>
      <c r="M14" s="7"/>
      <c r="N14" s="63"/>
    </row>
    <row r="15" spans="1:14" ht="165.75">
      <c r="A15" s="3">
        <v>14</v>
      </c>
      <c r="B15" s="10" t="s">
        <v>14</v>
      </c>
      <c r="C15" s="3"/>
      <c r="D15" s="3"/>
      <c r="E15" s="3"/>
      <c r="F15" s="74"/>
      <c r="G15" s="6">
        <v>189.54</v>
      </c>
      <c r="H15" s="55">
        <f>G15/G15*80</f>
        <v>80</v>
      </c>
      <c r="I15" s="46">
        <f>SUM(16/36*20)</f>
        <v>8.88888888888889</v>
      </c>
      <c r="J15" s="72">
        <f>I15+H15</f>
        <v>88.88888888888889</v>
      </c>
      <c r="K15" s="65"/>
      <c r="L15" s="55"/>
      <c r="M15" s="7"/>
      <c r="N15" s="63"/>
    </row>
    <row r="16" spans="1:14" ht="191.25">
      <c r="A16" s="3">
        <v>15</v>
      </c>
      <c r="B16" s="10" t="s">
        <v>15</v>
      </c>
      <c r="C16" s="3"/>
      <c r="D16" s="3"/>
      <c r="E16" s="3"/>
      <c r="F16" s="74"/>
      <c r="G16" s="6">
        <v>747.99</v>
      </c>
      <c r="H16" s="55">
        <f>G16/G16*80</f>
        <v>80</v>
      </c>
      <c r="I16" s="46">
        <f>SUM(16/36*20)</f>
        <v>8.88888888888889</v>
      </c>
      <c r="J16" s="72">
        <f>I16+H16</f>
        <v>88.88888888888889</v>
      </c>
      <c r="K16" s="65"/>
      <c r="L16" s="55"/>
      <c r="M16" s="7"/>
      <c r="N16" s="63"/>
    </row>
    <row r="17" spans="1:14" ht="63" customHeight="1">
      <c r="A17" s="3">
        <v>16</v>
      </c>
      <c r="B17" s="88" t="s">
        <v>16</v>
      </c>
      <c r="C17" s="3"/>
      <c r="D17" s="3"/>
      <c r="E17" s="3"/>
      <c r="F17" s="74"/>
      <c r="G17" s="6"/>
      <c r="H17" s="55"/>
      <c r="I17" s="7"/>
      <c r="J17" s="63"/>
      <c r="K17" s="65"/>
      <c r="L17" s="55"/>
      <c r="M17" s="7"/>
      <c r="N17" s="63"/>
    </row>
    <row r="18" spans="1:14" ht="69.75" customHeight="1">
      <c r="A18" s="3">
        <v>17</v>
      </c>
      <c r="B18" s="89"/>
      <c r="C18" s="3"/>
      <c r="D18" s="3"/>
      <c r="E18" s="3"/>
      <c r="F18" s="74"/>
      <c r="G18" s="6"/>
      <c r="H18" s="55"/>
      <c r="I18" s="7"/>
      <c r="J18" s="63"/>
      <c r="K18" s="65"/>
      <c r="L18" s="55"/>
      <c r="M18" s="7"/>
      <c r="N18" s="63"/>
    </row>
    <row r="19" spans="1:14" ht="141.75" customHeight="1">
      <c r="A19" s="3">
        <v>18</v>
      </c>
      <c r="B19" s="13" t="s">
        <v>17</v>
      </c>
      <c r="C19" s="47">
        <v>589.68</v>
      </c>
      <c r="D19" s="68">
        <f>G19/C19*80</f>
        <v>49.46547279880613</v>
      </c>
      <c r="E19" s="46">
        <f>SUM(13/36*20)</f>
        <v>7.222222222222222</v>
      </c>
      <c r="F19" s="74">
        <f>E19+D19</f>
        <v>56.687695021028354</v>
      </c>
      <c r="G19" s="6">
        <v>364.61</v>
      </c>
      <c r="H19" s="55">
        <f>G19/G19*80</f>
        <v>80</v>
      </c>
      <c r="I19" s="46">
        <f>SUM(16/36*20)</f>
        <v>8.88888888888889</v>
      </c>
      <c r="J19" s="72">
        <f>I19+H19</f>
        <v>88.88888888888889</v>
      </c>
      <c r="K19" s="65"/>
      <c r="L19" s="55"/>
      <c r="M19" s="7"/>
      <c r="N19" s="63"/>
    </row>
    <row r="20" spans="1:14" ht="14.25">
      <c r="A20" s="3">
        <v>19</v>
      </c>
      <c r="B20" s="88" t="s">
        <v>18</v>
      </c>
      <c r="C20" s="47">
        <v>2430</v>
      </c>
      <c r="D20" s="3">
        <f>C20/C20*80</f>
        <v>80</v>
      </c>
      <c r="E20" s="46">
        <f>SUM(13/36*20)</f>
        <v>7.222222222222222</v>
      </c>
      <c r="F20" s="82">
        <f>D20+E20</f>
        <v>87.22222222222223</v>
      </c>
      <c r="G20" s="6"/>
      <c r="H20" s="55"/>
      <c r="I20" s="7"/>
      <c r="J20" s="63"/>
      <c r="K20" s="65"/>
      <c r="L20" s="55"/>
      <c r="M20" s="7"/>
      <c r="N20" s="63"/>
    </row>
    <row r="21" spans="1:14" ht="14.25">
      <c r="A21" s="3">
        <v>20</v>
      </c>
      <c r="B21" s="89"/>
      <c r="C21" s="47">
        <v>5832</v>
      </c>
      <c r="D21" s="3">
        <f>C21/C21*80</f>
        <v>80</v>
      </c>
      <c r="E21" s="46">
        <f>SUM(13/36*20)</f>
        <v>7.222222222222222</v>
      </c>
      <c r="F21" s="82">
        <f>D21+E21</f>
        <v>87.22222222222223</v>
      </c>
      <c r="G21" s="6"/>
      <c r="H21" s="55"/>
      <c r="I21" s="7"/>
      <c r="J21" s="63"/>
      <c r="K21" s="65"/>
      <c r="L21" s="55"/>
      <c r="M21" s="7"/>
      <c r="N21" s="63"/>
    </row>
    <row r="22" spans="1:14" ht="114.75" customHeight="1">
      <c r="A22" s="3">
        <v>21</v>
      </c>
      <c r="B22" s="14" t="s">
        <v>19</v>
      </c>
      <c r="C22" s="3"/>
      <c r="D22" s="3"/>
      <c r="E22" s="3"/>
      <c r="F22" s="74"/>
      <c r="G22" s="6"/>
      <c r="H22" s="55"/>
      <c r="I22" s="7"/>
      <c r="J22" s="63"/>
      <c r="K22" s="65"/>
      <c r="L22" s="55"/>
      <c r="M22" s="7"/>
      <c r="N22" s="63"/>
    </row>
    <row r="23" spans="1:14" ht="102">
      <c r="A23" s="3">
        <v>22</v>
      </c>
      <c r="B23" s="10" t="s">
        <v>20</v>
      </c>
      <c r="C23" s="3"/>
      <c r="D23" s="3"/>
      <c r="E23" s="3"/>
      <c r="F23" s="74"/>
      <c r="G23" s="6"/>
      <c r="H23" s="55"/>
      <c r="I23" s="7"/>
      <c r="J23" s="63"/>
      <c r="K23" s="65"/>
      <c r="L23" s="55"/>
      <c r="M23" s="7"/>
      <c r="N23" s="63"/>
    </row>
    <row r="24" spans="1:14" ht="89.25">
      <c r="A24" s="3">
        <v>23</v>
      </c>
      <c r="B24" s="10" t="s">
        <v>21</v>
      </c>
      <c r="C24" s="47">
        <v>1663.2</v>
      </c>
      <c r="D24" s="3">
        <f>C24/C24*80</f>
        <v>80</v>
      </c>
      <c r="E24" s="46">
        <f>SUM(13/36*20)</f>
        <v>7.222222222222222</v>
      </c>
      <c r="F24" s="82">
        <f>E24+D24</f>
        <v>87.22222222222223</v>
      </c>
      <c r="G24" s="6"/>
      <c r="H24" s="55"/>
      <c r="I24" s="7"/>
      <c r="J24" s="63"/>
      <c r="K24" s="65"/>
      <c r="L24" s="55"/>
      <c r="M24" s="7"/>
      <c r="N24" s="63"/>
    </row>
    <row r="25" spans="1:14" ht="38.25">
      <c r="A25" s="3">
        <v>24</v>
      </c>
      <c r="B25" s="10" t="s">
        <v>22</v>
      </c>
      <c r="C25" s="47">
        <v>811.8</v>
      </c>
      <c r="D25" s="3">
        <f>C25/C25*80</f>
        <v>80</v>
      </c>
      <c r="E25" s="46">
        <f>SUM(13/36*20)</f>
        <v>7.222222222222222</v>
      </c>
      <c r="F25" s="82">
        <f>E25+D25</f>
        <v>87.22222222222223</v>
      </c>
      <c r="G25" s="6"/>
      <c r="H25" s="55"/>
      <c r="I25" s="7"/>
      <c r="J25" s="63"/>
      <c r="K25" s="65"/>
      <c r="L25" s="55"/>
      <c r="M25" s="7"/>
      <c r="N25" s="63"/>
    </row>
    <row r="26" spans="1:14" ht="80.25" customHeight="1">
      <c r="A26" s="3">
        <v>25</v>
      </c>
      <c r="B26" s="10" t="s">
        <v>23</v>
      </c>
      <c r="C26" s="48">
        <v>205.2</v>
      </c>
      <c r="D26" s="11">
        <f>C26/C26*80</f>
        <v>80</v>
      </c>
      <c r="E26" s="46">
        <f>SUM(13/36*20)</f>
        <v>7.222222222222222</v>
      </c>
      <c r="F26" s="82">
        <f>E26+D26</f>
        <v>87.22222222222223</v>
      </c>
      <c r="G26" s="6"/>
      <c r="H26" s="55"/>
      <c r="I26" s="7"/>
      <c r="J26" s="63"/>
      <c r="K26" s="65"/>
      <c r="L26" s="55"/>
      <c r="M26" s="7"/>
      <c r="N26" s="63"/>
    </row>
    <row r="27" spans="1:14" ht="218.25" customHeight="1">
      <c r="A27" s="3">
        <v>26</v>
      </c>
      <c r="B27" s="10" t="s">
        <v>24</v>
      </c>
      <c r="C27" s="3"/>
      <c r="D27" s="11"/>
      <c r="E27" s="3"/>
      <c r="F27" s="74"/>
      <c r="G27" s="6"/>
      <c r="H27" s="55"/>
      <c r="I27" s="7"/>
      <c r="J27" s="63"/>
      <c r="K27" s="65"/>
      <c r="L27" s="55"/>
      <c r="M27" s="7"/>
      <c r="N27" s="63"/>
    </row>
    <row r="28" spans="1:14" ht="14.25">
      <c r="A28" s="3">
        <v>27</v>
      </c>
      <c r="B28" s="10" t="s">
        <v>25</v>
      </c>
      <c r="C28" s="3"/>
      <c r="D28" s="11"/>
      <c r="E28" s="3"/>
      <c r="F28" s="74"/>
      <c r="G28" s="6"/>
      <c r="H28" s="55"/>
      <c r="I28" s="7"/>
      <c r="J28" s="63"/>
      <c r="K28" s="65"/>
      <c r="L28" s="55"/>
      <c r="M28" s="7"/>
      <c r="N28" s="63"/>
    </row>
    <row r="29" spans="1:14" ht="165.75">
      <c r="A29" s="3">
        <v>28</v>
      </c>
      <c r="B29" s="10" t="s">
        <v>26</v>
      </c>
      <c r="C29" s="47">
        <v>648</v>
      </c>
      <c r="D29" s="11">
        <f>C29/C29*80</f>
        <v>80</v>
      </c>
      <c r="E29" s="46">
        <f>SUM(13/36*20)</f>
        <v>7.222222222222222</v>
      </c>
      <c r="F29" s="82">
        <f>D29+E29</f>
        <v>87.22222222222223</v>
      </c>
      <c r="G29" s="6"/>
      <c r="H29" s="55"/>
      <c r="I29" s="7"/>
      <c r="J29" s="63"/>
      <c r="K29" s="65"/>
      <c r="L29" s="55"/>
      <c r="M29" s="7"/>
      <c r="N29" s="63"/>
    </row>
    <row r="30" spans="1:14" ht="118.5" customHeight="1">
      <c r="A30" s="11">
        <v>29</v>
      </c>
      <c r="B30" s="14" t="s">
        <v>27</v>
      </c>
      <c r="C30" s="48">
        <v>9849.6</v>
      </c>
      <c r="D30" s="11">
        <f>C30/C30*80</f>
        <v>80</v>
      </c>
      <c r="E30" s="46">
        <f>SUM(13/36*20)</f>
        <v>7.222222222222222</v>
      </c>
      <c r="F30" s="82">
        <f>D30+E30</f>
        <v>87.22222222222223</v>
      </c>
      <c r="G30" s="6">
        <v>11146.64</v>
      </c>
      <c r="H30" s="65">
        <f>C30/G30*80</f>
        <v>70.69107820832107</v>
      </c>
      <c r="I30" s="46">
        <f>SUM(16/36*20)</f>
        <v>8.88888888888889</v>
      </c>
      <c r="J30" s="63">
        <f>I30+H30</f>
        <v>79.57996709720996</v>
      </c>
      <c r="K30" s="65"/>
      <c r="L30" s="55"/>
      <c r="M30" s="7"/>
      <c r="N30" s="63"/>
    </row>
    <row r="31" spans="1:14" ht="102">
      <c r="A31" s="11">
        <v>30</v>
      </c>
      <c r="B31" s="14" t="s">
        <v>28</v>
      </c>
      <c r="C31" s="48">
        <v>3240</v>
      </c>
      <c r="D31" s="67">
        <f>G31/C31*80</f>
        <v>66.48</v>
      </c>
      <c r="E31" s="46">
        <f>SUM(13/36*20)</f>
        <v>7.222222222222222</v>
      </c>
      <c r="F31" s="74">
        <f>D31+E31</f>
        <v>73.70222222222223</v>
      </c>
      <c r="G31" s="6">
        <v>2692.44</v>
      </c>
      <c r="H31" s="55">
        <f>G31/C31*80</f>
        <v>66.48</v>
      </c>
      <c r="I31" s="46">
        <f>SUM(16/36*20)</f>
        <v>8.88888888888889</v>
      </c>
      <c r="J31" s="72">
        <f>I31+H31</f>
        <v>75.36888888888889</v>
      </c>
      <c r="K31" s="65"/>
      <c r="L31" s="55"/>
      <c r="M31" s="7"/>
      <c r="N31" s="63"/>
    </row>
    <row r="32" spans="1:14" ht="76.5">
      <c r="A32" s="11">
        <v>31</v>
      </c>
      <c r="B32" s="14" t="s">
        <v>29</v>
      </c>
      <c r="C32" s="11"/>
      <c r="D32" s="11"/>
      <c r="E32" s="11"/>
      <c r="F32" s="74"/>
      <c r="G32" s="6"/>
      <c r="H32" s="55"/>
      <c r="I32" s="7"/>
      <c r="J32" s="63"/>
      <c r="K32" s="65">
        <v>382.4</v>
      </c>
      <c r="L32" s="55">
        <f>K32/K32*80</f>
        <v>80</v>
      </c>
      <c r="M32" s="46">
        <f>SUM(1/36*20)</f>
        <v>0.5555555555555556</v>
      </c>
      <c r="N32" s="72">
        <f>L32+M32</f>
        <v>80.55555555555556</v>
      </c>
    </row>
    <row r="33" spans="1:14" ht="66.75" customHeight="1">
      <c r="A33" s="11">
        <v>32</v>
      </c>
      <c r="B33" s="14" t="s">
        <v>30</v>
      </c>
      <c r="C33" s="11"/>
      <c r="D33" s="11"/>
      <c r="E33" s="11"/>
      <c r="F33" s="74"/>
      <c r="G33" s="6">
        <v>931.5</v>
      </c>
      <c r="H33" s="55">
        <f>G33/G33*80</f>
        <v>80</v>
      </c>
      <c r="I33" s="46">
        <f>SUM(16/36*20)</f>
        <v>8.88888888888889</v>
      </c>
      <c r="J33" s="72">
        <f>+H33+I33</f>
        <v>88.88888888888889</v>
      </c>
      <c r="K33" s="65"/>
      <c r="L33" s="55"/>
      <c r="M33" s="7"/>
      <c r="N33" s="63"/>
    </row>
    <row r="34" spans="1:14" ht="51">
      <c r="A34" s="17">
        <v>33</v>
      </c>
      <c r="B34" s="16" t="s">
        <v>31</v>
      </c>
      <c r="C34" s="17"/>
      <c r="D34" s="15"/>
      <c r="E34" s="18"/>
      <c r="F34" s="75"/>
      <c r="G34" s="6">
        <v>725.22</v>
      </c>
      <c r="H34" s="55">
        <f>G34/G34*80</f>
        <v>80</v>
      </c>
      <c r="I34" s="46">
        <f>SUM(16/36*20)</f>
        <v>8.88888888888889</v>
      </c>
      <c r="J34" s="72">
        <f>I34+H34</f>
        <v>88.88888888888889</v>
      </c>
      <c r="K34" s="65"/>
      <c r="L34" s="55"/>
      <c r="M34" s="7"/>
      <c r="N34" s="63"/>
    </row>
    <row r="35" spans="1:14" ht="127.5">
      <c r="A35" s="17">
        <v>34</v>
      </c>
      <c r="B35" s="16" t="s">
        <v>32</v>
      </c>
      <c r="C35" s="17"/>
      <c r="D35" s="15"/>
      <c r="E35" s="19"/>
      <c r="F35" s="68"/>
      <c r="G35" s="6"/>
      <c r="H35" s="55"/>
      <c r="I35" s="7"/>
      <c r="J35" s="63"/>
      <c r="K35" s="65"/>
      <c r="L35" s="55"/>
      <c r="M35" s="7"/>
      <c r="N35" s="63"/>
    </row>
    <row r="36" spans="1:14" ht="63.75">
      <c r="A36" s="17">
        <v>35</v>
      </c>
      <c r="B36" s="20" t="s">
        <v>33</v>
      </c>
      <c r="C36" s="17"/>
      <c r="D36" s="15"/>
      <c r="E36" s="19"/>
      <c r="F36" s="68"/>
      <c r="G36" s="6"/>
      <c r="H36" s="55"/>
      <c r="I36" s="7"/>
      <c r="J36" s="63"/>
      <c r="K36" s="65"/>
      <c r="L36" s="55"/>
      <c r="M36" s="7"/>
      <c r="N36" s="63"/>
    </row>
    <row r="37" spans="1:14" ht="63.75">
      <c r="A37" s="17">
        <v>36</v>
      </c>
      <c r="B37" s="21" t="s">
        <v>34</v>
      </c>
      <c r="C37" s="17"/>
      <c r="D37" s="15"/>
      <c r="E37" s="19"/>
      <c r="F37" s="67"/>
      <c r="G37" s="22"/>
      <c r="H37" s="56"/>
      <c r="I37" s="23"/>
      <c r="J37" s="70"/>
      <c r="K37" s="66"/>
      <c r="L37" s="56"/>
      <c r="M37" s="23"/>
      <c r="N37" s="70"/>
    </row>
    <row r="38" spans="1:14" ht="15">
      <c r="A38" s="24"/>
      <c r="B38" s="50" t="s">
        <v>35</v>
      </c>
      <c r="C38" s="51">
        <f>SUM(C3:C37)</f>
        <v>39719.43</v>
      </c>
      <c r="D38" s="26"/>
      <c r="E38" s="49"/>
      <c r="F38" s="77"/>
      <c r="G38" s="25">
        <f>SUM(G3:G37)</f>
        <v>104103.53</v>
      </c>
      <c r="H38" s="57"/>
      <c r="I38" s="26"/>
      <c r="J38" s="57"/>
      <c r="K38" s="83">
        <f>SUM(K3:K37)</f>
        <v>382.4</v>
      </c>
      <c r="L38" s="57"/>
      <c r="M38" s="26"/>
      <c r="N38" s="57"/>
    </row>
    <row r="40" spans="1:14" ht="14.25">
      <c r="A40" s="27"/>
      <c r="B40" s="36" t="s">
        <v>36</v>
      </c>
      <c r="C40" s="37"/>
      <c r="D40" s="38"/>
      <c r="E40" s="38"/>
      <c r="F40" s="78"/>
      <c r="G40" s="39"/>
      <c r="H40" s="58"/>
      <c r="I40" s="38"/>
      <c r="J40" s="58"/>
      <c r="K40" s="58"/>
      <c r="L40" s="58"/>
      <c r="M40" s="38"/>
      <c r="N40" s="58"/>
    </row>
    <row r="41" spans="1:14" ht="14.25">
      <c r="A41" s="27"/>
      <c r="B41" s="36"/>
      <c r="C41" s="37"/>
      <c r="D41" s="38"/>
      <c r="E41" s="38"/>
      <c r="F41" s="78"/>
      <c r="G41" s="39"/>
      <c r="H41" s="58"/>
      <c r="I41" s="38"/>
      <c r="J41" s="58"/>
      <c r="K41" s="58"/>
      <c r="L41" s="58"/>
      <c r="M41" s="38"/>
      <c r="N41" s="58"/>
    </row>
    <row r="42" spans="1:14" ht="14.25">
      <c r="A42" s="27"/>
      <c r="B42" s="36" t="s">
        <v>37</v>
      </c>
      <c r="C42" s="37"/>
      <c r="D42" s="38"/>
      <c r="E42" s="38"/>
      <c r="F42" s="78"/>
      <c r="G42" s="39"/>
      <c r="H42" s="58"/>
      <c r="I42" s="38"/>
      <c r="J42" s="58"/>
      <c r="K42" s="58"/>
      <c r="L42" s="58"/>
      <c r="M42" s="38"/>
      <c r="N42" s="58"/>
    </row>
    <row r="43" spans="1:10" ht="14.25">
      <c r="A43" s="27"/>
      <c r="B43" s="84" t="s">
        <v>38</v>
      </c>
      <c r="C43" s="84"/>
      <c r="D43" s="84"/>
      <c r="E43" s="84"/>
      <c r="F43" s="84"/>
      <c r="G43" s="84"/>
      <c r="H43" s="84"/>
      <c r="I43" s="84"/>
      <c r="J43" s="84"/>
    </row>
    <row r="44" spans="1:10" ht="14.25">
      <c r="A44" s="27"/>
      <c r="B44" s="84" t="s">
        <v>39</v>
      </c>
      <c r="C44" s="84"/>
      <c r="D44" s="84"/>
      <c r="E44" s="84"/>
      <c r="F44" s="84"/>
      <c r="G44" s="84"/>
      <c r="H44" s="84"/>
      <c r="I44" s="84"/>
      <c r="J44" s="84"/>
    </row>
    <row r="45" spans="1:14" ht="14.25">
      <c r="A45" s="27"/>
      <c r="B45" s="40"/>
      <c r="C45" s="38"/>
      <c r="D45" s="38"/>
      <c r="E45" s="38"/>
      <c r="F45" s="78"/>
      <c r="G45" s="39"/>
      <c r="H45" s="58"/>
      <c r="I45" s="38"/>
      <c r="J45" s="58"/>
      <c r="K45" s="58"/>
      <c r="L45" s="58"/>
      <c r="M45" s="38"/>
      <c r="N45" s="58"/>
    </row>
    <row r="46" spans="1:14" ht="14.25">
      <c r="A46" s="27"/>
      <c r="B46" s="36" t="s">
        <v>40</v>
      </c>
      <c r="C46" s="37"/>
      <c r="D46" s="38"/>
      <c r="E46" s="38"/>
      <c r="F46" s="78"/>
      <c r="G46" s="39"/>
      <c r="H46" s="58"/>
      <c r="I46" s="38"/>
      <c r="J46" s="58"/>
      <c r="K46" s="58"/>
      <c r="L46" s="58"/>
      <c r="M46" s="38"/>
      <c r="N46" s="58"/>
    </row>
    <row r="47" spans="1:10" ht="14.25">
      <c r="A47" s="27"/>
      <c r="B47" s="84" t="s">
        <v>41</v>
      </c>
      <c r="C47" s="84"/>
      <c r="D47" s="84"/>
      <c r="E47" s="84"/>
      <c r="F47" s="84"/>
      <c r="G47" s="84"/>
      <c r="H47" s="84"/>
      <c r="I47" s="84"/>
      <c r="J47" s="84"/>
    </row>
    <row r="48" spans="1:14" ht="15">
      <c r="A48" s="27"/>
      <c r="B48" s="41"/>
      <c r="C48" s="41"/>
      <c r="D48" s="41"/>
      <c r="E48" s="41"/>
      <c r="F48" s="59"/>
      <c r="G48" s="41"/>
      <c r="H48" s="59"/>
      <c r="I48" s="41"/>
      <c r="J48" s="59"/>
      <c r="K48" s="59"/>
      <c r="L48" s="59"/>
      <c r="M48" s="41"/>
      <c r="N48" s="59"/>
    </row>
    <row r="49" spans="1:14" ht="14.25">
      <c r="A49" s="27"/>
      <c r="B49" s="36" t="s">
        <v>42</v>
      </c>
      <c r="C49" s="37"/>
      <c r="D49" s="38"/>
      <c r="E49" s="38"/>
      <c r="F49" s="78"/>
      <c r="G49" s="39"/>
      <c r="H49" s="58"/>
      <c r="I49" s="38"/>
      <c r="J49" s="58"/>
      <c r="K49" s="58"/>
      <c r="L49" s="58"/>
      <c r="M49" s="38"/>
      <c r="N49" s="58"/>
    </row>
    <row r="50" spans="1:14" ht="14.25">
      <c r="A50" s="27"/>
      <c r="B50" s="36" t="s">
        <v>43</v>
      </c>
      <c r="C50" s="37"/>
      <c r="D50" s="38"/>
      <c r="E50" s="38"/>
      <c r="F50" s="78"/>
      <c r="G50" s="39"/>
      <c r="H50" s="58"/>
      <c r="I50" s="38"/>
      <c r="J50" s="58"/>
      <c r="K50" s="58"/>
      <c r="L50" s="58"/>
      <c r="M50" s="38"/>
      <c r="N50" s="58"/>
    </row>
    <row r="51" spans="1:14" ht="15">
      <c r="A51" s="27"/>
      <c r="B51" s="41"/>
      <c r="C51" s="37"/>
      <c r="D51" s="38"/>
      <c r="E51" s="38"/>
      <c r="F51" s="78"/>
      <c r="G51" s="39"/>
      <c r="H51" s="58"/>
      <c r="I51" s="38"/>
      <c r="J51" s="58"/>
      <c r="K51" s="58"/>
      <c r="L51" s="58"/>
      <c r="M51" s="38"/>
      <c r="N51" s="58"/>
    </row>
    <row r="52" spans="1:14" ht="14.25">
      <c r="A52" s="27"/>
      <c r="B52" s="36" t="s">
        <v>44</v>
      </c>
      <c r="C52" s="37"/>
      <c r="D52" s="38"/>
      <c r="E52" s="38"/>
      <c r="F52" s="78"/>
      <c r="G52" s="39"/>
      <c r="H52" s="58"/>
      <c r="I52" s="38"/>
      <c r="J52" s="58"/>
      <c r="K52" s="58"/>
      <c r="L52" s="58"/>
      <c r="M52" s="38"/>
      <c r="N52" s="58"/>
    </row>
    <row r="53" spans="1:14" ht="14.25" customHeight="1">
      <c r="A53" s="27"/>
      <c r="B53" s="36" t="s">
        <v>45</v>
      </c>
      <c r="C53" s="38"/>
      <c r="D53" s="38"/>
      <c r="E53" s="38"/>
      <c r="F53" s="78"/>
      <c r="G53" s="39"/>
      <c r="H53" s="58"/>
      <c r="I53" s="38"/>
      <c r="J53" s="58"/>
      <c r="K53" s="58"/>
      <c r="L53" s="58"/>
      <c r="M53" s="38"/>
      <c r="N53" s="58"/>
    </row>
    <row r="54" spans="1:14" ht="15">
      <c r="A54" s="27"/>
      <c r="B54" s="41"/>
      <c r="C54" s="37"/>
      <c r="D54" s="38"/>
      <c r="E54" s="38"/>
      <c r="F54" s="78"/>
      <c r="G54" s="39"/>
      <c r="H54" s="58"/>
      <c r="I54" s="38"/>
      <c r="J54" s="58"/>
      <c r="K54" s="58"/>
      <c r="L54" s="58"/>
      <c r="M54" s="38"/>
      <c r="N54" s="58"/>
    </row>
    <row r="55" spans="1:14" ht="16.5" customHeight="1">
      <c r="A55" s="27"/>
      <c r="B55" s="85" t="s">
        <v>46</v>
      </c>
      <c r="C55" s="85"/>
      <c r="D55" s="85"/>
      <c r="E55" s="85"/>
      <c r="F55" s="85"/>
      <c r="G55" s="85"/>
      <c r="H55" s="60"/>
      <c r="I55" s="42"/>
      <c r="J55" s="60"/>
      <c r="L55" s="60"/>
      <c r="M55" s="42"/>
      <c r="N55" s="60"/>
    </row>
    <row r="56" spans="1:14" ht="14.25">
      <c r="A56" s="27"/>
      <c r="B56" s="36"/>
      <c r="C56" s="37"/>
      <c r="D56" s="38"/>
      <c r="E56" s="38"/>
      <c r="F56" s="78"/>
      <c r="G56" s="39"/>
      <c r="H56" s="58"/>
      <c r="I56" s="38"/>
      <c r="J56" s="58"/>
      <c r="K56" s="58"/>
      <c r="L56" s="58"/>
      <c r="M56" s="38"/>
      <c r="N56" s="58"/>
    </row>
    <row r="57" spans="1:14" ht="14.25">
      <c r="A57" s="27"/>
      <c r="B57" s="36"/>
      <c r="C57" s="37"/>
      <c r="D57" s="38"/>
      <c r="E57" s="38"/>
      <c r="F57" s="78"/>
      <c r="G57" s="39"/>
      <c r="H57" s="58"/>
      <c r="I57" s="38"/>
      <c r="J57" s="58"/>
      <c r="K57" s="58"/>
      <c r="L57" s="58"/>
      <c r="M57" s="38"/>
      <c r="N57" s="58"/>
    </row>
    <row r="58" spans="1:14" ht="14.25">
      <c r="A58" s="27"/>
      <c r="B58" s="36"/>
      <c r="C58" s="37"/>
      <c r="D58" s="38"/>
      <c r="E58" s="38"/>
      <c r="F58" s="78"/>
      <c r="G58" s="39"/>
      <c r="H58" s="58"/>
      <c r="I58" s="38"/>
      <c r="J58" s="58"/>
      <c r="K58" s="58"/>
      <c r="L58" s="58"/>
      <c r="M58" s="38"/>
      <c r="N58" s="58"/>
    </row>
    <row r="59" spans="1:14" ht="14.25">
      <c r="A59" s="27"/>
      <c r="B59" s="36"/>
      <c r="C59" s="37"/>
      <c r="D59" s="38"/>
      <c r="E59" s="38"/>
      <c r="F59" s="78"/>
      <c r="G59" s="39"/>
      <c r="H59" s="58"/>
      <c r="I59" s="38"/>
      <c r="J59" s="58"/>
      <c r="K59" s="58"/>
      <c r="L59" s="58"/>
      <c r="M59" s="38"/>
      <c r="N59" s="58"/>
    </row>
    <row r="60" spans="1:14" ht="14.25">
      <c r="A60" s="27"/>
      <c r="B60" s="36"/>
      <c r="C60" s="37"/>
      <c r="D60" s="38"/>
      <c r="E60" s="38"/>
      <c r="F60" s="78"/>
      <c r="G60" s="39"/>
      <c r="H60" s="58"/>
      <c r="I60" s="38"/>
      <c r="J60" s="58"/>
      <c r="K60" s="58"/>
      <c r="L60" s="58"/>
      <c r="M60" s="38"/>
      <c r="N60" s="58"/>
    </row>
    <row r="61" spans="1:14" ht="14.25">
      <c r="A61" s="27"/>
      <c r="B61" s="28"/>
      <c r="C61" s="29"/>
      <c r="D61" s="30"/>
      <c r="E61" s="30"/>
      <c r="F61" s="79"/>
      <c r="G61" s="31"/>
      <c r="H61" s="61"/>
      <c r="I61" s="30"/>
      <c r="J61" s="61"/>
      <c r="K61" s="61"/>
      <c r="L61" s="61"/>
      <c r="M61" s="30"/>
      <c r="N61" s="61"/>
    </row>
    <row r="62" spans="1:14" ht="14.25">
      <c r="A62" s="27"/>
      <c r="C62" s="29"/>
      <c r="D62" s="30"/>
      <c r="E62" s="30"/>
      <c r="F62" s="79"/>
      <c r="G62" s="31"/>
      <c r="H62" s="61"/>
      <c r="I62" s="30"/>
      <c r="J62" s="61"/>
      <c r="K62" s="61"/>
      <c r="L62" s="61"/>
      <c r="M62" s="30"/>
      <c r="N62" s="61"/>
    </row>
    <row r="63" spans="1:14" ht="14.25">
      <c r="A63" s="27"/>
      <c r="B63" s="28"/>
      <c r="C63" s="29"/>
      <c r="D63" s="30"/>
      <c r="E63" s="30"/>
      <c r="F63" s="79"/>
      <c r="G63" s="31"/>
      <c r="H63" s="61"/>
      <c r="I63" s="30"/>
      <c r="J63" s="61"/>
      <c r="K63" s="61"/>
      <c r="L63" s="61"/>
      <c r="M63" s="30"/>
      <c r="N63" s="61"/>
    </row>
    <row r="64" spans="1:14" ht="14.25">
      <c r="A64" s="27"/>
      <c r="C64" s="29"/>
      <c r="D64" s="30"/>
      <c r="E64" s="30"/>
      <c r="F64" s="79"/>
      <c r="G64" s="31"/>
      <c r="H64" s="61"/>
      <c r="I64" s="30"/>
      <c r="J64" s="61"/>
      <c r="K64" s="61"/>
      <c r="L64" s="61"/>
      <c r="M64" s="30"/>
      <c r="N64" s="61"/>
    </row>
    <row r="65" spans="1:14" ht="15">
      <c r="A65" s="27"/>
      <c r="B65" s="32"/>
      <c r="C65" s="33"/>
      <c r="D65" s="34"/>
      <c r="E65" s="34"/>
      <c r="F65" s="80"/>
      <c r="G65" s="35"/>
      <c r="H65" s="62"/>
      <c r="I65" s="34"/>
      <c r="J65" s="71"/>
      <c r="K65" s="62"/>
      <c r="L65" s="62"/>
      <c r="M65" s="34"/>
      <c r="N65" s="71"/>
    </row>
  </sheetData>
  <sheetProtection/>
  <mergeCells count="8">
    <mergeCell ref="B47:J47"/>
    <mergeCell ref="B55:G55"/>
    <mergeCell ref="B1:J1"/>
    <mergeCell ref="B10:B11"/>
    <mergeCell ref="B17:B18"/>
    <mergeCell ref="B20:B21"/>
    <mergeCell ref="B43:J43"/>
    <mergeCell ref="B44:J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Towdi</cp:lastModifiedBy>
  <cp:lastPrinted>2020-12-22T19:20:40Z</cp:lastPrinted>
  <dcterms:created xsi:type="dcterms:W3CDTF">2020-12-04T06:37:58Z</dcterms:created>
  <dcterms:modified xsi:type="dcterms:W3CDTF">2020-12-22T19:20:55Z</dcterms:modified>
  <cp:category/>
  <cp:version/>
  <cp:contentType/>
  <cp:contentStatus/>
</cp:coreProperties>
</file>