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0"/>
  </bookViews>
  <sheets>
    <sheet name="opatrunki 2014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<sst xmlns="http://schemas.openxmlformats.org/spreadsheetml/2006/main" count="528" uniqueCount="155">
  <si>
    <t>kg</t>
  </si>
  <si>
    <t>Wata opatrunkowa ( bawełniano-wiskozowa ) a 500 g                  </t>
  </si>
  <si>
    <t>op</t>
  </si>
  <si>
    <t>ZADANIE NR 1</t>
  </si>
  <si>
    <t>LP.</t>
  </si>
  <si>
    <t>Nazwa asortymentu</t>
  </si>
  <si>
    <t>j.m</t>
  </si>
  <si>
    <t>Ilość</t>
  </si>
  <si>
    <t>cena jednostkowa netto</t>
  </si>
  <si>
    <t>Vat %</t>
  </si>
  <si>
    <t>Wartość brutto</t>
  </si>
  <si>
    <t>1.</t>
  </si>
  <si>
    <t>2.</t>
  </si>
  <si>
    <t>3.</t>
  </si>
  <si>
    <t>mb</t>
  </si>
  <si>
    <t>4.</t>
  </si>
  <si>
    <t xml:space="preserve">Opaska dziana 10cmx4m, pakowana pojedynczo                         </t>
  </si>
  <si>
    <t>szt</t>
  </si>
  <si>
    <t>5.</t>
  </si>
  <si>
    <t xml:space="preserve">Opaska dziana 15cmx4m, pakowana pojedynczo                         </t>
  </si>
  <si>
    <t>6.</t>
  </si>
  <si>
    <t>Opaska dziana 5cmx4m, pakowana pojedynczo                          </t>
  </si>
  <si>
    <t>7.</t>
  </si>
  <si>
    <t xml:space="preserve">Opaska elastyczna , tkana z zapinką (zapinka wewnątrz opakowania),pakowana pojedynczo, 15cmx4m                                       </t>
  </si>
  <si>
    <t>8.</t>
  </si>
  <si>
    <t>9.</t>
  </si>
  <si>
    <t xml:space="preserve">Kompresy gazowe, niejałowe,z podwijanymi brzegami, 17 nitkowe, 8 warstwowe, 10cmx10cmx100szt ( wyrób medyczny klasy IIa,minimum   reguła 7), </t>
  </si>
  <si>
    <t>10.</t>
  </si>
  <si>
    <t>Podkład chłonny,nieprzepuszczający wilgoci, wkład chłonny z rozdrobnonej celulozy, rozmiar 60cmx90cm  +/- 3 cm                                </t>
  </si>
  <si>
    <t xml:space="preserve">Czapki chirurgiczne wykonane z włókniny polipropylenowej o gramaturze minimum 14g/m2 w formie beretu z gumką na całym obwodzie        </t>
  </si>
  <si>
    <t>zestaw</t>
  </si>
  <si>
    <t>RAZEM</t>
  </si>
  <si>
    <t>ZADANIE NR 2</t>
  </si>
  <si>
    <t xml:space="preserve">Plaster włókninowy z opatrunkiem, niejałowy, a 6cmx5m </t>
  </si>
  <si>
    <t>11.</t>
  </si>
  <si>
    <t xml:space="preserve">Włókninowe, jałowe paski do łączenia brzegów ran, zastępujące nici chirurgiczne, a 6mmx37-38mm                                        </t>
  </si>
  <si>
    <t>ZADANIE NR 3</t>
  </si>
  <si>
    <t>Sterylny zestaw do porodu o składzie: 
1 serweta wykonana z laminatu dwuwarstwowego o gramaturze min. 43g/m2 80x60 cm 
1 serweta wykonana z laminatu dwuwarstwowego o gramaturze min. 56g/m2 80x60 cm 
1 Serweta z włókniny kompresowej o gramaturze 40g/m2 80x60 cm
2 Serwetki z włókniny kompresowej o gramaturze 40g/m2 45x35 cm
Zestaw pakowany w torebkę papierowo- foliową zawierający tródzielną etykietę typu tag z dwoma naklejkami do uzupełniania dokumentacji medycznej</t>
  </si>
  <si>
    <t>szt.</t>
  </si>
  <si>
    <t>Wata celulozowa , bielona,arkusze, 40 x 60cm, a 5 kg +/- 10 % ( wyrób medyczny )     </t>
  </si>
  <si>
    <t xml:space="preserve">Opaska gipsowa , czas wiązania 5 minut +/- 1 minuta a 12cmx3m                                              </t>
  </si>
  <si>
    <t xml:space="preserve">Opaska gipsowa , czas wiązania 5 minut, +/- 1 minuta a 10cmx3m                                               </t>
  </si>
  <si>
    <t>Tampony z celulozy, niejałowe na rolce 4x5cm ,  opk.a 500szt</t>
  </si>
  <si>
    <t>ZADANIE NR 4</t>
  </si>
  <si>
    <t>ZADANIE NR 5</t>
  </si>
  <si>
    <t>ZADANIE NR 6</t>
  </si>
  <si>
    <t>ZADANIE NR 7</t>
  </si>
  <si>
    <t>ZADANIE NR 8</t>
  </si>
  <si>
    <t>Numer katalogowy/ nazwa handlowa</t>
  </si>
  <si>
    <t xml:space="preserve">Kompresy włókninowe 40g/m2 4w 5x5 cm, jałowe, opak. a 5szt  </t>
  </si>
  <si>
    <t xml:space="preserve">Kompresy włókninowe 40g/m2 4w 5x5 cm, jałowe, opak. a 10szt   </t>
  </si>
  <si>
    <t xml:space="preserve">Kompresy włókninowe 40g/m2 4w 7,5x7,5 cm, jałowe, opak  a  5szt    </t>
  </si>
  <si>
    <t xml:space="preserve">Kompresy włókninowe 40g/m2 4w 10x10 cm, jałowe , opak.a 5 szt.    </t>
  </si>
  <si>
    <t xml:space="preserve">Kompresy włókninowe 40g/m2 4w 10x10 cm, jałowe, opak. a 10 szt.   </t>
  </si>
  <si>
    <t xml:space="preserve">Kompresy włókninowe 40g/m2 4w 5x5 cm, niejałowe , opak.a 100 szt     </t>
  </si>
  <si>
    <t xml:space="preserve">Kompresy włókninowe 40g/m2 4w 10x10 cm, niejałowe, opak. a100 szt.   </t>
  </si>
  <si>
    <t xml:space="preserve">Kompresy włókninowe 40g/m2 4w 10x20 cm, jałowe, opak. a 2 szt.    </t>
  </si>
  <si>
    <t xml:space="preserve">Kompresy włókninowe 40g/m2 4w 10x20 cm, jałowe, opak. a 5 szt.     </t>
  </si>
  <si>
    <t xml:space="preserve">szt. </t>
  </si>
  <si>
    <t>ZADANIE NR 9</t>
  </si>
  <si>
    <t>op=20szt.</t>
  </si>
  <si>
    <t xml:space="preserve">Gaza bawełniana , 13 nitkowa, szerokość 90cm, a 100mb (klasa IIa,reguła 7) </t>
  </si>
  <si>
    <t>Opaska elastyczna podtrzymująca o rozciągliwości 150-160%,a 6cmx4m – dziana</t>
  </si>
  <si>
    <t xml:space="preserve">Jałowy opatrunek włókninowy o zaokrąglonych rogach z warstwą chłonną , pakowany pojedynczo, a 7,2cmx5cm ( klej z syntetycznego kauczuku )      </t>
  </si>
  <si>
    <t xml:space="preserve">Jałowy opatrunek włókninowy o zaokrąglonych rogach z warstwą chłonną , pakowany pojedynczo, a 8cmx15cm ( klej z syntetycznego kauczuku )      </t>
  </si>
  <si>
    <t xml:space="preserve">Jałowy opatrunek włóknino wy o zaokrąglonych rogach z warstwą chłonną , pakowany pojedynczo, a 6cmx10cm ( klej z syntetycznego kauczuku )      </t>
  </si>
  <si>
    <t xml:space="preserve">Jałowy opatrunek włókninowy o zaokrąglonych rogach z warstwą chłonną , pakowany pojedynczo, a 10cmx20cm ( klej z syntetycznego kauczuku  )      </t>
  </si>
  <si>
    <t xml:space="preserve">Jałowy opatrunek włókninowy o zaokrąglonych rogach z warstwą chłonną , pakowany pojedynczo, a 10cmx25cm ( klej z syntetycznego kauczuku )      </t>
  </si>
  <si>
    <t xml:space="preserve">Włókninowy opatrunek z nacięciem do mocowania kaniul, o zaokrąglonych rogach, pakowany pojedynczo z dodatkową poduszeczką a 5,8-6,0cm x 8,0cm ( klej z syntetycznego kauczuku )  opk.a50 szt  </t>
  </si>
  <si>
    <t xml:space="preserve">Włókninowy, niejałowy plaster do mocowania opatrunków, a 10cmx10m (klej z syntetycznego kauczuku )  </t>
  </si>
  <si>
    <t xml:space="preserve">Włókninowy, niejałowy plaster do mocowania opatrunków, a 5cmx10m (klej z syntetycznego kauczuku)  </t>
  </si>
  <si>
    <t>Jednorazowe myjki niepodfoliowane z włókniny, minimalny rozmiar  15cmx22cm +/- 2 cm</t>
  </si>
  <si>
    <t>Razem</t>
  </si>
  <si>
    <t>op=500szt</t>
  </si>
  <si>
    <t>Pojemniki na tampony kompatybilne z pozycją wyżej</t>
  </si>
  <si>
    <t xml:space="preserve">Chusta trójkątna, niejałowa                             </t>
  </si>
  <si>
    <t xml:space="preserve">1. </t>
  </si>
  <si>
    <t xml:space="preserve">2. </t>
  </si>
  <si>
    <t xml:space="preserve">3. </t>
  </si>
  <si>
    <t>ZADANIE NR 10</t>
  </si>
  <si>
    <t>ZADANIE NR 11</t>
  </si>
  <si>
    <t>ZADANIE NR 12</t>
  </si>
  <si>
    <t>ZADANIE NR 13</t>
  </si>
  <si>
    <t>ZADANIE NR 14</t>
  </si>
  <si>
    <t>ZADANIE NR 15</t>
  </si>
  <si>
    <t>ZADANIE NR 16</t>
  </si>
  <si>
    <t>ZADANIE NR 17</t>
  </si>
  <si>
    <t>ZADANIE NR 18</t>
  </si>
  <si>
    <t>ZADANIE NR 19</t>
  </si>
  <si>
    <t>ZADANIE NR 20</t>
  </si>
  <si>
    <t>ZADANIE NR 21</t>
  </si>
  <si>
    <t>ZADANIE NR 22</t>
  </si>
  <si>
    <t>ZADANIE NR 23</t>
  </si>
  <si>
    <t>ZADANIE NR 24</t>
  </si>
  <si>
    <t>Pieluchomajtki dla dorosłych, chłonność min. 2200ml, posiadające podwójne elastyczne przylepcorzepy, oraz falbanki zapobiegające wyciekom, Rozmiar S,M,L</t>
  </si>
  <si>
    <t>ZADANIE NR 25</t>
  </si>
  <si>
    <t>ZADANIE NR 26</t>
  </si>
  <si>
    <t>razem</t>
  </si>
  <si>
    <t>Kompresy włókninowe 40g/m2 4w 40x20 cm, jałowe a 2 szt</t>
  </si>
  <si>
    <t xml:space="preserve">Maski chirurgiczne wykonane z włókniny 3-warstwowej, wiązane na   troki , posiadające usztywnioną część  na nos, poziom filtracji  bakteryjnej 98%, rozmiar minimum 175mmx100mm +/-1cm.   </t>
  </si>
  <si>
    <t>Suma</t>
  </si>
  <si>
    <t>Hydroaktywny, jałowy opatrunek z pianki poliuretanowej   rozmiar- 10 x 10cm. +/_ 3 cm</t>
  </si>
  <si>
    <t>Zestaw dla noworodka o składzie: Podkład chłonny wypełniony pulpą celulozową 90x60cm 1szt. Serwetki celulozowe 50x40cm 6szt. Opakowanie torebka papierowo-foliowa, etykieta trójdzielna z dwoma samoprzylepnymi naklejkami identyfikujacymi wyrób</t>
  </si>
  <si>
    <t xml:space="preserve">Opaska elastyczna , tkana z zapinką (zapinka wewnątrz opakowania),pakowana pojedynczo, 5cmx4m                                       </t>
  </si>
  <si>
    <t xml:space="preserve">Opaska gipsowa , czas wiązania 5 minut  +/- 1 minuta a 15cmx3m   +/- 1cm                                           </t>
  </si>
  <si>
    <t>12.</t>
  </si>
  <si>
    <t xml:space="preserve">Plaster na tkaninie białej wiskozowej 100%, pokrytej klejem z syntetycznego kauczuku  a 2,5cmx5m       </t>
  </si>
  <si>
    <t>Sterylny zestaw do porodu o składzie: 
1 serweta pod pośladki  wykonana z laminatu dwuwarstwowego o gramaturze min. 56g/m 113x90 cm w kształcie kieszeni na płyny
1 serweta wykonana z laminatu dwuwarstwowego z warstwą chłonną  o gramaturze min. 43g/m2 90x60 cm 
2 Serwety z włókniny kompresowej o gramaturze 40g/m2 40x35 cm Zestaw pakowany w torebkę papierowo- foliową zawierający tródzielną etykietę typu tag z dwoma naklejkami do uzupełniania dokumentacji medycznej</t>
  </si>
  <si>
    <t>1 serweta pod pośladki  wykonana z laminatu dwuwarstwowego o gramaturze min. 56g/m 113x90 cm w kształcie kieszeni na płyny</t>
  </si>
  <si>
    <t>Sterylny zestaw dla noworodka o składzie:
6 serwetek z włókniny kompresowej 40g/m2 20x25 cm +/- 3 cm
1 Podkład chłonny,nieprzepuszczający wilgoci, wkład chłonny z rozdrobnonej celulozy 60x60cm +/- 5 cm
1 kocyk flanelowy, kolorowy 75x160cm                                            1 czapeczka dla noworodka 10x12cm
Zestaw pakowany w torebkę papierowo- foliową zawierający tródzielną etykietę typu tag z dwoma naklejkami do uzupełniania dokumentacji medycznej</t>
  </si>
  <si>
    <t>h</t>
  </si>
  <si>
    <t>Kompresy gazowe, niejałowe,z podwijanymi brzegami, 17 nitkowe, 8 warstwowe, 10cmx10cmx100szt ( wyrób medyczny klasy IIa,minimum   reguła 7), z nitką RTG</t>
  </si>
  <si>
    <t>Plaster na tkaninie białej wiskozowej 100%, pokrytej klejem z syntetycznego kauczuku  a 5cmx5m       +/- 1 cm</t>
  </si>
  <si>
    <t>ZADANIE NR 27</t>
  </si>
  <si>
    <t xml:space="preserve">Żelatynowa gąbka absorbująca o działaniu hemostatycznym  w rozmiarze 7-8  x5x 1 cm </t>
  </si>
  <si>
    <t>13.</t>
  </si>
  <si>
    <t xml:space="preserve">Włókninowa , jałowa osłona na kończynę w rozmiarze 25-45x 75-80cm </t>
  </si>
  <si>
    <t xml:space="preserve">Włókninowe, jałowe paski do łączenia brzegów ran, zastępujące nici chirurgiczne, a 10-12mmx100-110mm                                        </t>
  </si>
  <si>
    <t>op=40szt</t>
  </si>
  <si>
    <t>ZADANIE NR 28</t>
  </si>
  <si>
    <t xml:space="preserve">Opatrunek samoprzylepny z folii poliuretanowej, przepuszczający parę wodną i tlen a 10-15cmx15cm                                      </t>
  </si>
  <si>
    <t xml:space="preserve">Opaska elastyczna , tkana z zapinką (zapinka wewnątrz opakowania),pakowana pojedynczo, 6-8cm x 4m   </t>
  </si>
  <si>
    <t xml:space="preserve">Wysokochłonne, kombinowane kompresy a 10x20 jałowe, w warstwie przylegającej do rany włókna polipropylenowe, pakowane pojedynczo, </t>
  </si>
  <si>
    <t>Pakiet jałowy kompresów gazowych 17n 8w , opk.=40 szt., rozmiar a 10x10cm  z nitką RTG, przewinięte paskiem papierowym po 10 szt.</t>
  </si>
  <si>
    <t>Pakiet jałowy kompresów gazowych 17n 8w, opk.= 20 szt., rozmiar a 10x10cm  z nitką RTG,  przewinięte paskiem papierowym po 10 szt.</t>
  </si>
  <si>
    <t>Pakiet jałowy kompresów gazowych 17n 8w , opk.=40 szt., rozmiar a 10x10cm,  przewinięte paskiem papierowym po 10 szt.Podwijane brzegi, konfekcjonowane zgodnie z normą EN 14079 o gęstości nici: 100/10 cm (wątek) , 70/10 cm (osnowa)</t>
  </si>
  <si>
    <t>Pakiet jałowy kompresów gazowych 17n 8w, opk.= 20 szt., rozmiar a 10x10cm,  przewinięte paskiem papierowym po 10 szt.  .Podwijane brzegi, konfekcjonowane zgodnie z normą EN 14079 o gęstości nici: 100/10 cm (wątek) , 70/10 cm (osnowa)</t>
  </si>
  <si>
    <t>Serweta operacyjna, gazowa, jałowa z elementem RTG min.17 nitek, 4 warstwy, 45x45 cm(+/- 5 cm).Wyrób medyczny klasy II A, reguła 7.Opakowanie a 2 szt. Sterylizacja parą wodną po wstępnym praniu. (Dołączenie karty technicznej)</t>
  </si>
  <si>
    <t xml:space="preserve">Serweta operacyjna, gazowa, niejałowa z elementem RTG min.17 nitek, 4 warstwy, 45x45 cm(+/- 5 cm).Wyrób medyczny klasy II A, reguła 7.Po praniu wstępnym. </t>
  </si>
  <si>
    <t>Elastyczny, siatkowy rękaw, o "dużych oczkach" do mocowania opatrunków na dłoń,ramię ,stopa, opakowanie a 25mb w stanie roboczym, w stanie wolnym pomiędzy 11-12 m            </t>
  </si>
  <si>
    <t>Elastyczny, siatkowy rękaw o " dużych oczkach" do mocowania opatrunków głowa,tułów dziecka, opakowanie a 25mb. w stanie roboczym, w stanie wolnym pomiędzy 11-12 m                </t>
  </si>
  <si>
    <t>Elastyczny, siatkowy rękaw o "dużych oczkach"  do mocowania opatrunków na tułów dorosłego, opakowanie a 25mb. w stanie roboczym, w stanie wolnym pomiędzy 11-12 m             </t>
  </si>
  <si>
    <t>Plaster do kaniuli transparentny, z ramką i metką 6-7cmx 7-9 cm +/- 0,5cm</t>
  </si>
  <si>
    <t xml:space="preserve">Jałowy antybakteryjny opatrunek z hydrofobowej siatki poliamidowej pokrytej metelicznym srebrem , pakowany pojedynczo 5x5cm.             </t>
  </si>
  <si>
    <t xml:space="preserve">Jałowy antybakteryjny opatrunek z hydrofobowej siatki poliamidowej pokrytej metelicznym srebrem, pakowany pojedynczo 10x10cm.             </t>
  </si>
  <si>
    <t xml:space="preserve">Jałowy antybakteryjny opatrunek z hydrofobowej siatki poliamidowej pokrytej metelicznym srebrem, pakowany pojedynczo 10x20cm.             </t>
  </si>
  <si>
    <t>Hydroaktywny, jałowy opatrunek piankowy ( z pianki poliuretanowej) rozmiar- 18x18cm  +/- 4 cm, na okolice kości krzyżowej. Zewnętrzna warstwa opatrunku musi być pokryta warstwą poliuretanową, przepuszczalną dla powietrza lecz nie przepuszczalną dla płynów.</t>
  </si>
  <si>
    <t>Hydroaktywny, jałowy opatrunek piankowy  ( z pianki poliuretanowej) rozmiar- 16,5 x 18cm +/- 4 cm, na piety i łokcie. Zewnętrzna warstwa opatrunku musi być pokryta warstwą poliuretanową, przepuszczalną dla powietrza lecz nie przepuszczalną dla płynów.</t>
  </si>
  <si>
    <t>Podkład ochronny, trójwarstwowy,  podfoliowany w roli w rozmiarze 51 x 50 cm, nawój 80 odcinków</t>
  </si>
  <si>
    <t>Podkład ochronny, trójwarstwowy,  podfoliowany w roli w rozmiarze 51 x 80 cm, nawój 50 odcinków</t>
  </si>
  <si>
    <t>Serweta wyjałowiona , przylepna, wykonana z włókniny dwuwarstwowej PP,PE o gramaturze minimum 55g/m2,w składzie musi występować warstwa wykonana z folii polietylenowej , rozmiar 45cmx75cm (+/- 5 cm)z możliwością dostosowania, regulacji  otworu                 </t>
  </si>
  <si>
    <t xml:space="preserve">Serweta wyjałowiona , wykonana z włókniny dwuwarstwowej PP,PE o gramaturze minimum 55g/m2,w składzie musi występować warstwa wykonana z folii polietylenowej, nieprzylepna, rozmiar 90cmx130-150cm(+/- 5 cm)     </t>
  </si>
  <si>
    <t>Serweta wyjałowiona , wykonana z włókniny dwuwarstwowej PP,PE o gramaturze minimum 55g/m2,w składzie musi występować warstwa wykonana z folii polietylenowej, nieprzylepna, rozmiar 45cmx75cm(+/- 5 cm)                 </t>
  </si>
  <si>
    <t xml:space="preserve">Taśma samoprzylepna jałowa o wymiarze 10x50 cm </t>
  </si>
  <si>
    <t xml:space="preserve">Sterylny zestaw do cięcia cesarskiego w pozycji na plecach. Skład zestawu:  1 serweta na stolik instrumentariuszki o rozm. 130-150 x 160-190 cm, 1 serweta na stolik Mayo rozm.  60-90 x 120-150, 1 włókninowa serweta chłonna  dla noworodka  o rozm 80-100 x 90-120 cm .
Serweta do cięcia cesarskiego 200-220 x 320-340cm,  z folią chirurgiczną i systemem zbiorki płynów, z otworem w okolicy jamy brzusznej ,    ręczniki min 2 szt.  rozmiar 30x40 cm, przylepiec  9-10 x 50cm - 1szt. Gramatura zestawu min 54 g/m2, dwuwarstwowy PP/PE. Zestaw zgodny z normą EN 13795 1,2,3.
</t>
  </si>
  <si>
    <t>Sterylny zestaw wykonany z dwuwarstwowej pełnobarierowej włókniny PP/PE (zgodnie z EN 13795 1,2,3) o gramaturze min. 54g/m2.  Minimalny skład zestawu:                                                                      1 serweta na stolik narzędziowy140-150x 180-190 cm ze wzmocnieniem                                                                                                        1obłożenie stolika Mayo złożone teleskopowo  80-90x145-150 cm                                                                                                                                                    1 samoprzylepna serweta operacyjna 150-180x240-250 cm                                                                                                                              1 samoprzylepna serweta operacyjna 150-175x175-180cm                                                                                                                                        2 samoprzylepne serwety operacyjne 75-80x80-90cm                                                                                                                                   4 ręczniki celulozowe min. 20-35x33-40cm                                     1 taśma samoprzylepna  10 x 50 cm                                                                                                                                               Zamawiający wymaga przedstawienia dokumentów potwierdzających spełnienie wymogów zawartych w SIWZ</t>
  </si>
  <si>
    <t xml:space="preserve"> Jednorazowy, jałowy,pełnobarierowy fartuch chirurgiczny  wykonany z włókniny polipropylenowej typu SMMMS (Spunbond Meltblown Meltblown Spunbond) „Szwy” fartucha są wykonane metodą ultradźwiękową. Mankiety fartucha wykonane są z poliestru. Paski do wiązania wykonane są z nylonu. Fartuch jest niepalny, topi się w kontakcie z ogniem. Fartuch jw trzech rozmiarach (M, L, XL) .Fartuchy spełniają wymogi jakościowe Normy Europejskiej PN EN 13 795 – 1, -2, -3 dla materiałów standardowych w obszarze krytycznym.  Gramatura minimum 40g/m. Rękaw zakończony elastycznym mankietem z dzianiy, tylne części fatrucha zachodzą na siebie, a troki umiejscowione w kartoniku umozliwiają zawiązanie ich zgodnie z procedurami postepowania aseptycznego. Wiązanie przy szyi za pomocą taśmy wielokrotnego użytku z możliwościa mocowania w dowolnej części fartucha. Pakowane w papier krepowy wraz z 2 sztukami ręczników (30x33 cm). Każdy fartuch musi posiadać informacje o dacie ważności i nr serii w postaci naklejki do umieszczenia na karcie pacjenta. </t>
  </si>
  <si>
    <t>Jednorazowy wzmocniony, jałowy, pełnobarierowy fartuch chirurgiczny do długich zabiegów, wykonany z włókniny polipropylenowej typu SMMMS (Spunbond Meltblown Meltblown Spunbond). Gramatura minimum 40 g/m. Rękaw zakończony elastycznym mankietem z dzianiy, tylne części fatrucha zachodzą na siebie, a troki umiejscowione w kartoniku umozliwiają zawiązanie ich zgodnie z procedurami postepowania aseptycznego, dodatkowe wzmocnienie w części przedniej i w rękawach o gramaturze 38 g/m(wzmocnienie mocowane obwodowo na całejczęści). Wiązanie przy szyi za pomocą taśmy wielokrotnego użytku z możliwościa mocowania w dowolnej części fartucha. „Szwy” fartucha są wykonane metodą ultradźwiękową. Paski do wiązania wykonane są z nylonu. Fartuch jest niepalny, topi się w kontakcie z ogniem. Fartuch jest pakowany w opakowania papierowo krepowe wraz z 2 sztukami ręczników (30x33). Każdy fartuch musi posiadać informacje o dacie ważności i nr serii w postaci naklejki do umieszczenia na karcie pacjenta. Wielkość opakowania 410 x 250 mm. Wewnątrz opakowania fartuch jest opakowany w papier ochronny (56 g/m2)o wymiarach  58,5 x 58,5 cm. Fartuchy spełniają wymogi jakościowe Normy Europejskiej PN EN 13 795 – 1, -2, -3 dla materiałów o podwyższonym poziomie ryzyka w obszarze krytycznym. Rozmiary(M,L,XL,).</t>
  </si>
  <si>
    <t xml:space="preserve">Serweta wyjałowiona , wykonana z włókniny dwuwarstwowej PP,PE o gramaturze minimum 55g/m2,w składzie musi występować warstwa wykonana z folii polietylenowej, , rozmiar 45cmx 75 cm(+/- 5 cm)  z możliwością dostosowania regulacji otworu.    </t>
  </si>
  <si>
    <t xml:space="preserve">Zestaw chirurgiczny (spodnie + bluza z krótkim rękawem) niejałowy, wykonany z włókniny SMMS o gramaturze min. 35g/m2 Rozmiar S, M, L, XL, XXL. Zamawiający wymaga przedstawienia dokumentów potwierdzających spełnienie wymogów zawartych w SIWZ. </t>
  </si>
  <si>
    <t>Jałowy pokrowiec na kamerę do artroskopii w rozmiarze 16 x 200 cm wykonany z folii PE wyposażony na brzegach w taśmy  do mocowania</t>
  </si>
  <si>
    <t>JKT</t>
  </si>
  <si>
    <t>ZADANIE NR 29</t>
  </si>
  <si>
    <t xml:space="preserve">Preparat w formie nasączonych chusteczek gotowych do użycia do mycia i dezynfekcji głowic USG i powierzchni (w tym wrażliwych na działanie alkoholi i wysoką temperaturę).   Spektrum działania: B, F, Tbc (M. avium, M. terrae, M. tuberculosis), V (HBV, HCV, HIV, Polio, Adeno, Noro), S (Clostridium difficile, Clostridium perfringens, Bacillus subtilis, Bacillus cereus) w czasie do 5 minut. Posiada badania Fazy 2 Etapu 2 zgodne z normą PN-EN 14885:2008. Na bazie wielu składników aktywnych w tym: poliaminy, tenzydów, aminoetanolu. Nie zawiera związków uwalniających aktywny tlen, kwasu nadoctowego, chloru, aldehydów,  bez aktywatora. Możliwość zastosowania do: głowic USG, końcówek stomatologicznych, inkubatorów, powierzchni wykonanych z tworzyw sztucznych, małych powierzchni obciążonych krwią, plwocinami, ropą, białkami. Kompatybilność z metalami i tworzywami sztucznymi potwierdzona stosownymi badaniami.     wiaderko 450 listków (115x220 mm) </t>
  </si>
  <si>
    <t>załącznik nr 2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</si>
</sst>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 #,##0.00&quot; zł &quot;;\-#,##0.00&quot; zł &quot;;&quot; -&quot;#&quot; zł &quot;;@\ "/>
    <numFmt numFmtId="173" formatCode="#,##0.00&quot; zł&quot;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_-* #,##0.00\ [$zł-415]_-;\-* #,##0.00\ [$zł-415]_-;_-* &quot;-&quot;??\ [$zł-415]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i/>
      <sz val="9"/>
      <color indexed="12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Arial"/>
      <family val="2"/>
    </font>
    <font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4" fontId="2" fillId="0" borderId="10" xfId="60" applyFont="1" applyBorder="1" applyAlignment="1">
      <alignment vertical="center" wrapText="1"/>
    </xf>
    <xf numFmtId="9" fontId="3" fillId="0" borderId="10" xfId="54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44" fontId="2" fillId="0" borderId="10" xfId="60" applyFont="1" applyFill="1" applyBorder="1" applyAlignment="1" applyProtection="1">
      <alignment horizontal="right" vertical="center" wrapText="1"/>
      <protection/>
    </xf>
    <xf numFmtId="173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9" fontId="2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vertical="center" wrapText="1"/>
    </xf>
    <xf numFmtId="172" fontId="5" fillId="0" borderId="10" xfId="0" applyNumberFormat="1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50" fillId="0" borderId="12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10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top" wrapText="1"/>
    </xf>
    <xf numFmtId="0" fontId="5" fillId="34" borderId="14" xfId="0" applyFont="1" applyFill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2" fontId="5" fillId="33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4" fontId="2" fillId="0" borderId="10" xfId="60" applyFont="1" applyBorder="1" applyAlignment="1">
      <alignment vertical="top" wrapText="1"/>
    </xf>
    <xf numFmtId="9" fontId="3" fillId="0" borderId="10" xfId="54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44" fontId="0" fillId="0" borderId="0" xfId="0" applyNumberFormat="1" applyAlignment="1">
      <alignment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9" fontId="51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vertical="top" wrapText="1"/>
    </xf>
    <xf numFmtId="44" fontId="0" fillId="0" borderId="10" xfId="0" applyNumberFormat="1" applyBorder="1" applyAlignment="1">
      <alignment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44" fontId="2" fillId="0" borderId="15" xfId="60" applyFont="1" applyBorder="1" applyAlignment="1">
      <alignment vertical="center" wrapText="1"/>
    </xf>
    <xf numFmtId="9" fontId="3" fillId="0" borderId="15" xfId="54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3" fillId="0" borderId="15" xfId="0" applyNumberFormat="1" applyFont="1" applyBorder="1" applyAlignment="1">
      <alignment horizontal="center" vertical="center" wrapText="1"/>
    </xf>
    <xf numFmtId="44" fontId="2" fillId="0" borderId="15" xfId="60" applyFont="1" applyFill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4" fontId="2" fillId="0" borderId="0" xfId="60" applyFont="1" applyBorder="1" applyAlignment="1">
      <alignment vertical="center" wrapText="1"/>
    </xf>
    <xf numFmtId="9" fontId="3" fillId="0" borderId="0" xfId="54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vertical="center" wrapText="1"/>
    </xf>
    <xf numFmtId="9" fontId="2" fillId="0" borderId="0" xfId="0" applyNumberFormat="1" applyFont="1" applyBorder="1" applyAlignment="1">
      <alignment vertical="center" wrapText="1"/>
    </xf>
    <xf numFmtId="178" fontId="2" fillId="0" borderId="10" xfId="0" applyNumberFormat="1" applyFont="1" applyBorder="1" applyAlignment="1">
      <alignment vertical="center" wrapText="1"/>
    </xf>
    <xf numFmtId="178" fontId="5" fillId="0" borderId="10" xfId="0" applyNumberFormat="1" applyFont="1" applyBorder="1" applyAlignment="1">
      <alignment vertical="center" wrapText="1"/>
    </xf>
    <xf numFmtId="2" fontId="2" fillId="0" borderId="15" xfId="0" applyNumberFormat="1" applyFont="1" applyBorder="1" applyAlignment="1">
      <alignment vertical="center" wrapText="1"/>
    </xf>
    <xf numFmtId="9" fontId="2" fillId="0" borderId="15" xfId="0" applyNumberFormat="1" applyFont="1" applyBorder="1" applyAlignment="1">
      <alignment vertical="center" wrapText="1"/>
    </xf>
    <xf numFmtId="0" fontId="0" fillId="0" borderId="0" xfId="0" applyBorder="1" applyAlignment="1">
      <alignment vertical="center"/>
    </xf>
    <xf numFmtId="173" fontId="2" fillId="0" borderId="0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44" fontId="0" fillId="0" borderId="10" xfId="60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44" fontId="51" fillId="0" borderId="0" xfId="0" applyNumberFormat="1" applyFont="1" applyAlignment="1">
      <alignment/>
    </xf>
    <xf numFmtId="0" fontId="10" fillId="0" borderId="11" xfId="0" applyFont="1" applyFill="1" applyBorder="1" applyAlignment="1">
      <alignment horizontal="left" vertical="center" wrapText="1"/>
    </xf>
    <xf numFmtId="2" fontId="10" fillId="0" borderId="11" xfId="0" applyNumberFormat="1" applyFont="1" applyBorder="1" applyAlignment="1">
      <alignment horizontal="right" vertical="center" wrapText="1"/>
    </xf>
    <xf numFmtId="9" fontId="10" fillId="0" borderId="11" xfId="0" applyNumberFormat="1" applyFont="1" applyBorder="1" applyAlignment="1">
      <alignment horizontal="right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44" fontId="2" fillId="0" borderId="17" xfId="60" applyFont="1" applyBorder="1" applyAlignment="1">
      <alignment vertical="center" wrapText="1"/>
    </xf>
    <xf numFmtId="2" fontId="10" fillId="0" borderId="18" xfId="0" applyNumberFormat="1" applyFont="1" applyBorder="1" applyAlignment="1">
      <alignment horizontal="right" vertical="center"/>
    </xf>
    <xf numFmtId="2" fontId="10" fillId="0" borderId="0" xfId="0" applyNumberFormat="1" applyFont="1" applyBorder="1" applyAlignment="1">
      <alignment horizontal="right" vertical="center"/>
    </xf>
    <xf numFmtId="2" fontId="10" fillId="0" borderId="10" xfId="0" applyNumberFormat="1" applyFont="1" applyBorder="1" applyAlignment="1">
      <alignment horizontal="right" vertical="center"/>
    </xf>
    <xf numFmtId="173" fontId="2" fillId="35" borderId="10" xfId="0" applyNumberFormat="1" applyFont="1" applyFill="1" applyBorder="1" applyAlignment="1">
      <alignment vertical="center" wrapText="1"/>
    </xf>
    <xf numFmtId="0" fontId="53" fillId="0" borderId="0" xfId="0" applyFont="1" applyAlignment="1">
      <alignment horizontal="justify"/>
    </xf>
    <xf numFmtId="0" fontId="53" fillId="0" borderId="0" xfId="0" applyFont="1" applyAlignment="1">
      <alignment horizontal="justify" vertical="center"/>
    </xf>
    <xf numFmtId="0" fontId="6" fillId="0" borderId="16" xfId="0" applyFont="1" applyBorder="1" applyAlignment="1">
      <alignment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4" fillId="0" borderId="10" xfId="0" applyFont="1" applyBorder="1" applyAlignment="1">
      <alignment horizontal="justify" vertical="top"/>
    </xf>
    <xf numFmtId="0" fontId="3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1"/>
  <sheetViews>
    <sheetView tabSelected="1" zoomScale="110" zoomScaleNormal="110" zoomScalePageLayoutView="0" workbookViewId="0" topLeftCell="A1">
      <selection activeCell="C1" sqref="C1"/>
    </sheetView>
  </sheetViews>
  <sheetFormatPr defaultColWidth="9.140625" defaultRowHeight="15"/>
  <cols>
    <col min="1" max="1" width="9.140625" style="0" customWidth="1"/>
    <col min="2" max="2" width="4.28125" style="0" customWidth="1"/>
    <col min="3" max="3" width="47.8515625" style="0" customWidth="1"/>
    <col min="4" max="4" width="9.00390625" style="0" customWidth="1"/>
    <col min="5" max="5" width="7.7109375" style="0" customWidth="1"/>
    <col min="6" max="6" width="12.00390625" style="0" customWidth="1"/>
    <col min="7" max="7" width="9.421875" style="0" customWidth="1"/>
    <col min="8" max="8" width="15.140625" style="0" customWidth="1"/>
    <col min="9" max="9" width="28.421875" style="0" customWidth="1"/>
    <col min="10" max="10" width="15.140625" style="0" customWidth="1"/>
  </cols>
  <sheetData>
    <row r="1" ht="15">
      <c r="C1" t="s">
        <v>154</v>
      </c>
    </row>
    <row r="3" spans="2:9" ht="15">
      <c r="B3" s="31"/>
      <c r="C3" s="32" t="s">
        <v>3</v>
      </c>
      <c r="D3" s="33"/>
      <c r="E3" s="33"/>
      <c r="F3" s="34"/>
      <c r="G3" s="31"/>
      <c r="H3" s="31"/>
      <c r="I3" s="35"/>
    </row>
    <row r="4" spans="2:9" ht="36">
      <c r="B4" s="36" t="s">
        <v>4</v>
      </c>
      <c r="C4" s="36" t="s">
        <v>5</v>
      </c>
      <c r="D4" s="36" t="s">
        <v>6</v>
      </c>
      <c r="E4" s="36" t="s">
        <v>7</v>
      </c>
      <c r="F4" s="37" t="s">
        <v>8</v>
      </c>
      <c r="G4" s="36" t="s">
        <v>9</v>
      </c>
      <c r="H4" s="36" t="s">
        <v>10</v>
      </c>
      <c r="I4" s="38" t="s">
        <v>48</v>
      </c>
    </row>
    <row r="5" spans="2:9" ht="24">
      <c r="B5" s="39" t="s">
        <v>11</v>
      </c>
      <c r="C5" s="40" t="s">
        <v>39</v>
      </c>
      <c r="D5" s="39" t="s">
        <v>0</v>
      </c>
      <c r="E5" s="39">
        <v>1100</v>
      </c>
      <c r="F5" s="41"/>
      <c r="G5" s="42">
        <v>0.08</v>
      </c>
      <c r="H5" s="41">
        <f>1.08*(E5*F5)</f>
        <v>0</v>
      </c>
      <c r="I5" s="43"/>
    </row>
    <row r="6" spans="2:9" ht="15">
      <c r="B6" s="39" t="s">
        <v>12</v>
      </c>
      <c r="C6" s="40" t="s">
        <v>1</v>
      </c>
      <c r="D6" s="39" t="s">
        <v>2</v>
      </c>
      <c r="E6" s="39">
        <v>40</v>
      </c>
      <c r="F6" s="41"/>
      <c r="G6" s="42">
        <v>0.08</v>
      </c>
      <c r="H6" s="41">
        <f>1.08*(E6*F6)</f>
        <v>0</v>
      </c>
      <c r="I6" s="43"/>
    </row>
    <row r="7" spans="2:9" ht="24">
      <c r="B7" s="39" t="s">
        <v>13</v>
      </c>
      <c r="C7" s="40" t="s">
        <v>61</v>
      </c>
      <c r="D7" s="39" t="s">
        <v>14</v>
      </c>
      <c r="E7" s="39">
        <v>1000</v>
      </c>
      <c r="F7" s="41"/>
      <c r="G7" s="42">
        <v>0.08</v>
      </c>
      <c r="H7" s="41">
        <f>1.08*(E7*F7)</f>
        <v>0</v>
      </c>
      <c r="I7" s="43"/>
    </row>
    <row r="8" spans="2:9" ht="15">
      <c r="B8" s="47"/>
      <c r="C8" s="52" t="s">
        <v>72</v>
      </c>
      <c r="D8" s="47"/>
      <c r="E8" s="47"/>
      <c r="F8" s="47"/>
      <c r="G8" s="47"/>
      <c r="H8" s="53">
        <f>SUM(H5:H7)</f>
        <v>0</v>
      </c>
      <c r="I8" s="47"/>
    </row>
    <row r="9" spans="3:8" ht="15">
      <c r="C9" s="44"/>
      <c r="H9" s="45"/>
    </row>
    <row r="10" spans="2:3" ht="15">
      <c r="B10" s="31"/>
      <c r="C10" s="32" t="s">
        <v>32</v>
      </c>
    </row>
    <row r="11" spans="2:9" ht="36">
      <c r="B11" s="5" t="s">
        <v>4</v>
      </c>
      <c r="C11" s="5" t="s">
        <v>5</v>
      </c>
      <c r="D11" s="5" t="s">
        <v>6</v>
      </c>
      <c r="E11" s="5" t="s">
        <v>7</v>
      </c>
      <c r="F11" s="6" t="s">
        <v>8</v>
      </c>
      <c r="G11" s="5" t="s">
        <v>9</v>
      </c>
      <c r="H11" s="5" t="s">
        <v>10</v>
      </c>
      <c r="I11" s="7" t="s">
        <v>48</v>
      </c>
    </row>
    <row r="12" spans="2:9" ht="15">
      <c r="B12" s="1" t="s">
        <v>11</v>
      </c>
      <c r="C12" s="10" t="s">
        <v>19</v>
      </c>
      <c r="D12" s="1" t="s">
        <v>17</v>
      </c>
      <c r="E12" s="1">
        <v>6000</v>
      </c>
      <c r="F12" s="2"/>
      <c r="G12" s="3">
        <v>0.08</v>
      </c>
      <c r="H12" s="2">
        <f aca="true" t="shared" si="0" ref="H12:H17">1.08*(E12*F12)</f>
        <v>0</v>
      </c>
      <c r="I12" s="4"/>
    </row>
    <row r="13" spans="2:9" ht="15">
      <c r="B13" s="1" t="s">
        <v>12</v>
      </c>
      <c r="C13" s="10" t="s">
        <v>16</v>
      </c>
      <c r="D13" s="1" t="s">
        <v>17</v>
      </c>
      <c r="E13" s="1">
        <v>5300</v>
      </c>
      <c r="F13" s="2"/>
      <c r="G13" s="3">
        <v>0.08</v>
      </c>
      <c r="H13" s="2">
        <f t="shared" si="0"/>
        <v>0</v>
      </c>
      <c r="I13" s="4"/>
    </row>
    <row r="14" spans="2:9" ht="15">
      <c r="B14" s="1" t="s">
        <v>13</v>
      </c>
      <c r="C14" s="10" t="s">
        <v>21</v>
      </c>
      <c r="D14" s="1" t="s">
        <v>17</v>
      </c>
      <c r="E14" s="1">
        <v>250</v>
      </c>
      <c r="F14" s="2"/>
      <c r="G14" s="3">
        <v>0.08</v>
      </c>
      <c r="H14" s="2">
        <f t="shared" si="0"/>
        <v>0</v>
      </c>
      <c r="I14" s="4"/>
    </row>
    <row r="15" spans="2:9" ht="24">
      <c r="B15" s="1" t="s">
        <v>15</v>
      </c>
      <c r="C15" s="14" t="s">
        <v>23</v>
      </c>
      <c r="D15" s="1" t="s">
        <v>17</v>
      </c>
      <c r="E15" s="1">
        <v>1500</v>
      </c>
      <c r="F15" s="2"/>
      <c r="G15" s="3">
        <v>0.08</v>
      </c>
      <c r="H15" s="2">
        <f t="shared" si="0"/>
        <v>0</v>
      </c>
      <c r="I15" s="4"/>
    </row>
    <row r="16" spans="2:9" ht="31.5" customHeight="1">
      <c r="B16" s="1" t="s">
        <v>18</v>
      </c>
      <c r="C16" s="14" t="s">
        <v>121</v>
      </c>
      <c r="D16" s="1" t="s">
        <v>17</v>
      </c>
      <c r="E16" s="1">
        <v>700</v>
      </c>
      <c r="F16" s="2"/>
      <c r="G16" s="3">
        <v>0.08</v>
      </c>
      <c r="H16" s="2">
        <f t="shared" si="0"/>
        <v>0</v>
      </c>
      <c r="I16" s="4"/>
    </row>
    <row r="17" spans="2:9" ht="24">
      <c r="B17" s="1" t="s">
        <v>20</v>
      </c>
      <c r="C17" s="96" t="s">
        <v>103</v>
      </c>
      <c r="D17" s="1" t="s">
        <v>17</v>
      </c>
      <c r="E17" s="1">
        <v>100</v>
      </c>
      <c r="F17" s="2"/>
      <c r="G17" s="3">
        <v>0.08</v>
      </c>
      <c r="H17" s="2">
        <f t="shared" si="0"/>
        <v>0</v>
      </c>
      <c r="I17" s="4"/>
    </row>
    <row r="18" spans="2:9" ht="15">
      <c r="B18" s="66"/>
      <c r="C18" s="78"/>
      <c r="D18" s="66"/>
      <c r="E18" s="66"/>
      <c r="F18" s="67"/>
      <c r="G18" s="68"/>
      <c r="H18" s="67">
        <f>SUM(H12:H17)</f>
        <v>0</v>
      </c>
      <c r="I18" s="79"/>
    </row>
    <row r="19" spans="2:9" ht="15">
      <c r="B19" s="66"/>
      <c r="C19" s="78"/>
      <c r="D19" s="66"/>
      <c r="E19" s="66"/>
      <c r="F19" s="67"/>
      <c r="G19" s="68"/>
      <c r="H19" s="67"/>
      <c r="I19" s="79"/>
    </row>
    <row r="20" spans="2:8" ht="15">
      <c r="B20" s="31"/>
      <c r="C20" s="32" t="s">
        <v>36</v>
      </c>
      <c r="H20" s="45"/>
    </row>
    <row r="21" spans="2:9" ht="36">
      <c r="B21" s="5" t="s">
        <v>4</v>
      </c>
      <c r="C21" s="5" t="s">
        <v>5</v>
      </c>
      <c r="D21" s="5" t="s">
        <v>6</v>
      </c>
      <c r="E21" s="5" t="s">
        <v>7</v>
      </c>
      <c r="F21" s="6" t="s">
        <v>8</v>
      </c>
      <c r="G21" s="5" t="s">
        <v>9</v>
      </c>
      <c r="H21" s="5" t="s">
        <v>10</v>
      </c>
      <c r="I21" s="7" t="s">
        <v>48</v>
      </c>
    </row>
    <row r="22" spans="2:9" ht="24">
      <c r="B22" s="1" t="s">
        <v>11</v>
      </c>
      <c r="C22" s="15" t="s">
        <v>62</v>
      </c>
      <c r="D22" s="8" t="s">
        <v>17</v>
      </c>
      <c r="E22" s="8">
        <v>1400</v>
      </c>
      <c r="F22" s="2"/>
      <c r="G22" s="3">
        <v>0.08</v>
      </c>
      <c r="H22" s="2">
        <f>1.08*(E22*F22)</f>
        <v>0</v>
      </c>
      <c r="I22" s="4"/>
    </row>
    <row r="23" spans="2:9" ht="15">
      <c r="B23" s="47"/>
      <c r="C23" s="47"/>
      <c r="D23" s="47"/>
      <c r="E23" s="47"/>
      <c r="F23" s="47"/>
      <c r="G23" s="47"/>
      <c r="H23" s="53"/>
      <c r="I23" s="47"/>
    </row>
    <row r="25" spans="2:3" ht="15">
      <c r="B25" s="31"/>
      <c r="C25" s="32" t="s">
        <v>43</v>
      </c>
    </row>
    <row r="26" spans="2:9" ht="36">
      <c r="B26" s="5" t="s">
        <v>4</v>
      </c>
      <c r="C26" s="5" t="s">
        <v>5</v>
      </c>
      <c r="D26" s="5" t="s">
        <v>6</v>
      </c>
      <c r="E26" s="5" t="s">
        <v>7</v>
      </c>
      <c r="F26" s="6" t="s">
        <v>8</v>
      </c>
      <c r="G26" s="5" t="s">
        <v>9</v>
      </c>
      <c r="H26" s="5" t="s">
        <v>10</v>
      </c>
      <c r="I26" s="7" t="s">
        <v>48</v>
      </c>
    </row>
    <row r="27" spans="2:9" ht="24">
      <c r="B27" s="1" t="s">
        <v>11</v>
      </c>
      <c r="C27" s="10" t="s">
        <v>104</v>
      </c>
      <c r="D27" s="1" t="s">
        <v>17</v>
      </c>
      <c r="E27" s="1">
        <v>200</v>
      </c>
      <c r="F27" s="2"/>
      <c r="G27" s="3">
        <v>0.08</v>
      </c>
      <c r="H27" s="2">
        <f>1.08*(E27*F27)</f>
        <v>0</v>
      </c>
      <c r="I27" s="4"/>
    </row>
    <row r="28" spans="2:9" ht="24">
      <c r="B28" s="1" t="s">
        <v>12</v>
      </c>
      <c r="C28" s="10" t="s">
        <v>40</v>
      </c>
      <c r="D28" s="1" t="s">
        <v>17</v>
      </c>
      <c r="E28" s="1">
        <v>200</v>
      </c>
      <c r="F28" s="2"/>
      <c r="G28" s="3">
        <v>0.08</v>
      </c>
      <c r="H28" s="2">
        <f>1.08*(E28*F28)</f>
        <v>0</v>
      </c>
      <c r="I28" s="4"/>
    </row>
    <row r="29" spans="2:9" ht="24">
      <c r="B29" s="1" t="s">
        <v>13</v>
      </c>
      <c r="C29" s="10" t="s">
        <v>41</v>
      </c>
      <c r="D29" s="1" t="s">
        <v>17</v>
      </c>
      <c r="E29" s="1">
        <v>50</v>
      </c>
      <c r="F29" s="2"/>
      <c r="G29" s="3">
        <v>0.08</v>
      </c>
      <c r="H29" s="2">
        <f>1.08*(E29*F29)</f>
        <v>0</v>
      </c>
      <c r="I29" s="4"/>
    </row>
    <row r="30" spans="2:9" ht="15">
      <c r="B30" s="47"/>
      <c r="C30" s="21" t="s">
        <v>72</v>
      </c>
      <c r="D30" s="47"/>
      <c r="E30" s="47"/>
      <c r="F30" s="47"/>
      <c r="G30" s="47"/>
      <c r="H30" s="53">
        <f>SUM(H27:H29)</f>
        <v>0</v>
      </c>
      <c r="I30" s="47"/>
    </row>
    <row r="32" spans="2:3" ht="15">
      <c r="B32" s="31"/>
      <c r="C32" s="32" t="s">
        <v>44</v>
      </c>
    </row>
    <row r="33" spans="2:9" ht="36">
      <c r="B33" s="5" t="s">
        <v>4</v>
      </c>
      <c r="C33" s="5" t="s">
        <v>5</v>
      </c>
      <c r="D33" s="5" t="s">
        <v>6</v>
      </c>
      <c r="E33" s="5" t="s">
        <v>7</v>
      </c>
      <c r="F33" s="6" t="s">
        <v>8</v>
      </c>
      <c r="G33" s="5" t="s">
        <v>9</v>
      </c>
      <c r="H33" s="5" t="s">
        <v>10</v>
      </c>
      <c r="I33" s="7" t="s">
        <v>48</v>
      </c>
    </row>
    <row r="34" spans="2:9" ht="36">
      <c r="B34" s="24" t="s">
        <v>76</v>
      </c>
      <c r="C34" s="10" t="s">
        <v>99</v>
      </c>
      <c r="D34" s="1" t="s">
        <v>17</v>
      </c>
      <c r="E34" s="1">
        <v>8000</v>
      </c>
      <c r="F34" s="2"/>
      <c r="G34" s="3">
        <v>0.08</v>
      </c>
      <c r="H34" s="2">
        <f>1.08*(E34*F34)</f>
        <v>0</v>
      </c>
      <c r="I34" s="4"/>
    </row>
    <row r="35" spans="2:9" ht="36">
      <c r="B35" s="24" t="s">
        <v>77</v>
      </c>
      <c r="C35" s="10" t="s">
        <v>29</v>
      </c>
      <c r="D35" s="1" t="s">
        <v>17</v>
      </c>
      <c r="E35" s="1">
        <v>6000</v>
      </c>
      <c r="F35" s="2"/>
      <c r="G35" s="3">
        <v>0.08</v>
      </c>
      <c r="H35" s="2">
        <f>1.08*(E35*F35)</f>
        <v>0</v>
      </c>
      <c r="I35" s="4"/>
    </row>
    <row r="36" spans="2:9" ht="15">
      <c r="B36" s="24" t="s">
        <v>78</v>
      </c>
      <c r="C36" s="10" t="s">
        <v>75</v>
      </c>
      <c r="D36" s="1" t="s">
        <v>17</v>
      </c>
      <c r="E36" s="1">
        <v>250</v>
      </c>
      <c r="F36" s="2"/>
      <c r="G36" s="3">
        <v>0.08</v>
      </c>
      <c r="H36" s="2">
        <f>1.08*(E36*F36)</f>
        <v>0</v>
      </c>
      <c r="I36" s="18"/>
    </row>
    <row r="37" spans="2:9" ht="15">
      <c r="B37" s="24"/>
      <c r="C37" s="10" t="s">
        <v>100</v>
      </c>
      <c r="D37" s="1"/>
      <c r="E37" s="1"/>
      <c r="F37" s="2"/>
      <c r="G37" s="3"/>
      <c r="H37" s="2">
        <f>SUM(H34:H36)</f>
        <v>0</v>
      </c>
      <c r="I37" s="18"/>
    </row>
    <row r="38" spans="2:9" ht="15">
      <c r="B38" s="64"/>
      <c r="C38" s="65"/>
      <c r="D38" s="66"/>
      <c r="E38" s="66"/>
      <c r="F38" s="67"/>
      <c r="G38" s="68"/>
      <c r="H38" s="67"/>
      <c r="I38" s="69"/>
    </row>
    <row r="39" spans="1:3" ht="15">
      <c r="A39" t="s">
        <v>110</v>
      </c>
      <c r="B39" s="31"/>
      <c r="C39" s="32" t="s">
        <v>45</v>
      </c>
    </row>
    <row r="40" spans="2:9" ht="36">
      <c r="B40" s="5" t="s">
        <v>4</v>
      </c>
      <c r="C40" s="5" t="s">
        <v>5</v>
      </c>
      <c r="D40" s="5" t="s">
        <v>6</v>
      </c>
      <c r="E40" s="5" t="s">
        <v>7</v>
      </c>
      <c r="F40" s="6" t="s">
        <v>8</v>
      </c>
      <c r="G40" s="5" t="s">
        <v>9</v>
      </c>
      <c r="H40" s="5" t="s">
        <v>10</v>
      </c>
      <c r="I40" s="7" t="s">
        <v>48</v>
      </c>
    </row>
    <row r="41" spans="2:9" ht="36">
      <c r="B41" s="24" t="s">
        <v>11</v>
      </c>
      <c r="C41" s="10" t="s">
        <v>28</v>
      </c>
      <c r="D41" s="1" t="s">
        <v>17</v>
      </c>
      <c r="E41" s="1">
        <v>6500</v>
      </c>
      <c r="F41" s="2"/>
      <c r="G41" s="3">
        <v>0.08</v>
      </c>
      <c r="H41" s="2">
        <f>1.08*(E41*F41)</f>
        <v>0</v>
      </c>
      <c r="I41" s="46"/>
    </row>
    <row r="42" spans="2:9" ht="15">
      <c r="B42" s="64"/>
      <c r="C42" s="65"/>
      <c r="D42" s="66"/>
      <c r="E42" s="66"/>
      <c r="F42" s="67"/>
      <c r="G42" s="68"/>
      <c r="H42" s="67"/>
      <c r="I42" s="64"/>
    </row>
    <row r="43" spans="2:3" ht="15">
      <c r="B43" s="31"/>
      <c r="C43" s="32" t="s">
        <v>46</v>
      </c>
    </row>
    <row r="44" spans="2:9" ht="36">
      <c r="B44" s="5" t="s">
        <v>4</v>
      </c>
      <c r="C44" s="5" t="s">
        <v>5</v>
      </c>
      <c r="D44" s="5" t="s">
        <v>6</v>
      </c>
      <c r="E44" s="5" t="s">
        <v>7</v>
      </c>
      <c r="F44" s="6" t="s">
        <v>8</v>
      </c>
      <c r="G44" s="5" t="s">
        <v>9</v>
      </c>
      <c r="H44" s="5" t="s">
        <v>10</v>
      </c>
      <c r="I44" s="7" t="s">
        <v>48</v>
      </c>
    </row>
    <row r="45" spans="2:9" ht="24">
      <c r="B45" s="46" t="s">
        <v>11</v>
      </c>
      <c r="C45" s="10" t="s">
        <v>71</v>
      </c>
      <c r="D45" s="1" t="s">
        <v>17</v>
      </c>
      <c r="E45" s="1">
        <v>11000</v>
      </c>
      <c r="F45" s="16"/>
      <c r="G45" s="17">
        <v>0.23</v>
      </c>
      <c r="H45" s="10">
        <f>E45*F45*1.23</f>
        <v>0</v>
      </c>
      <c r="I45" s="46"/>
    </row>
    <row r="47" spans="2:3" ht="15">
      <c r="B47" s="31"/>
      <c r="C47" s="32" t="s">
        <v>47</v>
      </c>
    </row>
    <row r="48" spans="2:9" ht="36">
      <c r="B48" s="5" t="s">
        <v>4</v>
      </c>
      <c r="C48" s="5" t="s">
        <v>5</v>
      </c>
      <c r="D48" s="5" t="s">
        <v>6</v>
      </c>
      <c r="E48" s="5" t="s">
        <v>7</v>
      </c>
      <c r="F48" s="6" t="s">
        <v>8</v>
      </c>
      <c r="G48" s="5" t="s">
        <v>9</v>
      </c>
      <c r="H48" s="5" t="s">
        <v>10</v>
      </c>
      <c r="I48" s="7" t="s">
        <v>48</v>
      </c>
    </row>
    <row r="49" spans="2:9" ht="36.75">
      <c r="B49" s="49" t="s">
        <v>76</v>
      </c>
      <c r="C49" s="50" t="s">
        <v>94</v>
      </c>
      <c r="D49" s="49" t="s">
        <v>38</v>
      </c>
      <c r="E49" s="49">
        <v>500</v>
      </c>
      <c r="F49" s="49"/>
      <c r="G49" s="51">
        <v>0.08</v>
      </c>
      <c r="H49" s="49">
        <f>F49*E49*1.08</f>
        <v>0</v>
      </c>
      <c r="I49" s="49"/>
    </row>
    <row r="51" spans="2:3" ht="15">
      <c r="B51" s="31"/>
      <c r="C51" s="32" t="s">
        <v>59</v>
      </c>
    </row>
    <row r="52" spans="2:9" ht="36">
      <c r="B52" s="5" t="s">
        <v>4</v>
      </c>
      <c r="C52" s="5" t="s">
        <v>5</v>
      </c>
      <c r="D52" s="5" t="s">
        <v>6</v>
      </c>
      <c r="E52" s="5" t="s">
        <v>7</v>
      </c>
      <c r="F52" s="6" t="s">
        <v>8</v>
      </c>
      <c r="G52" s="5" t="s">
        <v>9</v>
      </c>
      <c r="H52" s="5" t="s">
        <v>10</v>
      </c>
      <c r="I52" s="7" t="s">
        <v>48</v>
      </c>
    </row>
    <row r="53" spans="2:9" ht="36">
      <c r="B53" s="1" t="s">
        <v>11</v>
      </c>
      <c r="C53" s="10" t="s">
        <v>122</v>
      </c>
      <c r="D53" s="1" t="s">
        <v>38</v>
      </c>
      <c r="E53" s="1">
        <v>4000</v>
      </c>
      <c r="F53" s="16"/>
      <c r="G53" s="3">
        <v>0.08</v>
      </c>
      <c r="H53" s="10">
        <f>1.08*(E53*F53)</f>
        <v>0</v>
      </c>
      <c r="I53" s="4"/>
    </row>
    <row r="54" ht="22.5" customHeight="1"/>
    <row r="55" spans="2:3" ht="15">
      <c r="B55" s="31"/>
      <c r="C55" s="32" t="s">
        <v>79</v>
      </c>
    </row>
    <row r="56" spans="2:9" ht="36">
      <c r="B56" s="5" t="s">
        <v>4</v>
      </c>
      <c r="C56" s="5" t="s">
        <v>5</v>
      </c>
      <c r="D56" s="5" t="s">
        <v>6</v>
      </c>
      <c r="E56" s="5" t="s">
        <v>7</v>
      </c>
      <c r="F56" s="6" t="s">
        <v>8</v>
      </c>
      <c r="G56" s="5" t="s">
        <v>9</v>
      </c>
      <c r="H56" s="5" t="s">
        <v>10</v>
      </c>
      <c r="I56" s="7" t="s">
        <v>48</v>
      </c>
    </row>
    <row r="57" spans="2:9" ht="36">
      <c r="B57" s="1" t="s">
        <v>11</v>
      </c>
      <c r="C57" s="21" t="s">
        <v>123</v>
      </c>
      <c r="D57" s="1" t="s">
        <v>118</v>
      </c>
      <c r="E57" s="1">
        <v>400</v>
      </c>
      <c r="F57" s="2"/>
      <c r="G57" s="3">
        <v>0.08</v>
      </c>
      <c r="H57" s="2">
        <f aca="true" t="shared" si="1" ref="H57:H64">1.08*(E57*F57)</f>
        <v>0</v>
      </c>
      <c r="I57" s="4"/>
    </row>
    <row r="58" spans="2:9" ht="48">
      <c r="B58" s="1" t="s">
        <v>12</v>
      </c>
      <c r="C58" s="21" t="s">
        <v>125</v>
      </c>
      <c r="D58" s="1" t="s">
        <v>118</v>
      </c>
      <c r="E58" s="1">
        <v>850</v>
      </c>
      <c r="F58" s="2"/>
      <c r="G58" s="3">
        <v>0.08</v>
      </c>
      <c r="H58" s="2">
        <f t="shared" si="1"/>
        <v>0</v>
      </c>
      <c r="I58" s="4"/>
    </row>
    <row r="59" spans="2:9" ht="36">
      <c r="B59" s="1" t="s">
        <v>13</v>
      </c>
      <c r="C59" s="11" t="s">
        <v>124</v>
      </c>
      <c r="D59" s="8" t="s">
        <v>60</v>
      </c>
      <c r="E59" s="8">
        <v>300</v>
      </c>
      <c r="F59" s="2"/>
      <c r="G59" s="3">
        <v>0.08</v>
      </c>
      <c r="H59" s="2">
        <f t="shared" si="1"/>
        <v>0</v>
      </c>
      <c r="I59" s="9"/>
    </row>
    <row r="60" spans="2:9" ht="48">
      <c r="B60" s="1" t="s">
        <v>15</v>
      </c>
      <c r="C60" s="11" t="s">
        <v>126</v>
      </c>
      <c r="D60" s="8" t="s">
        <v>60</v>
      </c>
      <c r="E60" s="8">
        <v>200</v>
      </c>
      <c r="F60" s="2"/>
      <c r="G60" s="3">
        <v>0.08</v>
      </c>
      <c r="H60" s="2">
        <f t="shared" si="1"/>
        <v>0</v>
      </c>
      <c r="I60" s="9"/>
    </row>
    <row r="61" spans="2:9" ht="36">
      <c r="B61" s="1" t="s">
        <v>18</v>
      </c>
      <c r="C61" s="15" t="s">
        <v>26</v>
      </c>
      <c r="D61" s="8" t="s">
        <v>2</v>
      </c>
      <c r="E61" s="8">
        <v>50</v>
      </c>
      <c r="F61" s="2"/>
      <c r="G61" s="3">
        <v>0.08</v>
      </c>
      <c r="H61" s="2">
        <f t="shared" si="1"/>
        <v>0</v>
      </c>
      <c r="I61" s="4"/>
    </row>
    <row r="62" spans="2:9" ht="36">
      <c r="B62" s="1" t="s">
        <v>20</v>
      </c>
      <c r="C62" s="15" t="s">
        <v>111</v>
      </c>
      <c r="D62" s="8" t="s">
        <v>2</v>
      </c>
      <c r="E62" s="8">
        <v>50</v>
      </c>
      <c r="F62" s="2"/>
      <c r="G62" s="3">
        <v>0.08</v>
      </c>
      <c r="H62" s="2">
        <f t="shared" si="1"/>
        <v>0</v>
      </c>
      <c r="I62" s="4"/>
    </row>
    <row r="63" spans="2:9" ht="48">
      <c r="B63" s="1" t="s">
        <v>22</v>
      </c>
      <c r="C63" s="10" t="s">
        <v>127</v>
      </c>
      <c r="D63" s="1" t="s">
        <v>17</v>
      </c>
      <c r="E63" s="1">
        <v>4000</v>
      </c>
      <c r="F63" s="2"/>
      <c r="G63" s="3">
        <v>0.08</v>
      </c>
      <c r="H63" s="2">
        <f t="shared" si="1"/>
        <v>0</v>
      </c>
      <c r="I63" s="4"/>
    </row>
    <row r="64" spans="2:9" ht="44.25" customHeight="1">
      <c r="B64" s="1" t="s">
        <v>24</v>
      </c>
      <c r="C64" s="10" t="s">
        <v>128</v>
      </c>
      <c r="D64" s="1" t="s">
        <v>38</v>
      </c>
      <c r="E64" s="1">
        <v>1000</v>
      </c>
      <c r="F64" s="2"/>
      <c r="G64" s="3">
        <v>0.08</v>
      </c>
      <c r="H64" s="2">
        <f t="shared" si="1"/>
        <v>0</v>
      </c>
      <c r="I64" s="4"/>
    </row>
    <row r="65" spans="2:9" ht="15">
      <c r="B65" s="47"/>
      <c r="C65" s="47" t="s">
        <v>72</v>
      </c>
      <c r="D65" s="47"/>
      <c r="E65" s="47"/>
      <c r="F65" s="47"/>
      <c r="G65" s="47"/>
      <c r="H65" s="53">
        <f>SUM(H57:H64)</f>
        <v>0</v>
      </c>
      <c r="I65" s="47"/>
    </row>
    <row r="66" spans="3:8" ht="15">
      <c r="C66" s="104"/>
      <c r="D66" s="104"/>
      <c r="E66" s="104"/>
      <c r="F66" s="104"/>
      <c r="G66" s="104"/>
      <c r="H66" s="104"/>
    </row>
    <row r="67" spans="2:3" ht="15">
      <c r="B67" s="31"/>
      <c r="C67" s="32" t="s">
        <v>80</v>
      </c>
    </row>
    <row r="68" spans="2:9" ht="36">
      <c r="B68" s="5" t="s">
        <v>4</v>
      </c>
      <c r="C68" s="5" t="s">
        <v>5</v>
      </c>
      <c r="D68" s="5" t="s">
        <v>6</v>
      </c>
      <c r="E68" s="5" t="s">
        <v>7</v>
      </c>
      <c r="F68" s="6" t="s">
        <v>8</v>
      </c>
      <c r="G68" s="5" t="s">
        <v>9</v>
      </c>
      <c r="H68" s="5" t="s">
        <v>10</v>
      </c>
      <c r="I68" s="7" t="s">
        <v>48</v>
      </c>
    </row>
    <row r="69" spans="2:9" ht="15">
      <c r="B69" s="1" t="s">
        <v>11</v>
      </c>
      <c r="C69" s="10" t="s">
        <v>42</v>
      </c>
      <c r="D69" s="1" t="s">
        <v>73</v>
      </c>
      <c r="E69" s="1">
        <v>800</v>
      </c>
      <c r="F69" s="2"/>
      <c r="G69" s="3">
        <v>0.08</v>
      </c>
      <c r="H69" s="2">
        <f>1.08*(E69*F69)</f>
        <v>0</v>
      </c>
      <c r="I69" s="18"/>
    </row>
    <row r="70" spans="2:9" ht="15">
      <c r="B70" s="1" t="s">
        <v>12</v>
      </c>
      <c r="C70" s="10" t="s">
        <v>74</v>
      </c>
      <c r="D70" s="1" t="s">
        <v>38</v>
      </c>
      <c r="E70" s="1">
        <v>4</v>
      </c>
      <c r="F70" s="2"/>
      <c r="G70" s="3">
        <v>0.23</v>
      </c>
      <c r="H70" s="2">
        <f>1.23*E70*F70</f>
        <v>0</v>
      </c>
      <c r="I70" s="10"/>
    </row>
    <row r="71" spans="2:9" ht="15">
      <c r="B71" s="27"/>
      <c r="C71" s="18" t="s">
        <v>72</v>
      </c>
      <c r="D71" s="18"/>
      <c r="E71" s="18"/>
      <c r="F71" s="19"/>
      <c r="G71" s="18"/>
      <c r="H71" s="28">
        <f>SUM(H69:H70)</f>
        <v>0</v>
      </c>
      <c r="I71" s="10"/>
    </row>
    <row r="73" spans="2:3" ht="15">
      <c r="B73" s="31"/>
      <c r="C73" s="32" t="s">
        <v>81</v>
      </c>
    </row>
    <row r="74" spans="2:9" ht="36">
      <c r="B74" s="5" t="s">
        <v>4</v>
      </c>
      <c r="C74" s="5" t="s">
        <v>5</v>
      </c>
      <c r="D74" s="5" t="s">
        <v>6</v>
      </c>
      <c r="E74" s="5" t="s">
        <v>7</v>
      </c>
      <c r="F74" s="6" t="s">
        <v>8</v>
      </c>
      <c r="G74" s="5" t="s">
        <v>9</v>
      </c>
      <c r="H74" s="5" t="s">
        <v>10</v>
      </c>
      <c r="I74" s="7" t="s">
        <v>48</v>
      </c>
    </row>
    <row r="75" spans="2:9" ht="36">
      <c r="B75" s="24" t="s">
        <v>11</v>
      </c>
      <c r="C75" s="10" t="s">
        <v>63</v>
      </c>
      <c r="D75" s="1" t="s">
        <v>17</v>
      </c>
      <c r="E75" s="1">
        <v>4000</v>
      </c>
      <c r="F75" s="2"/>
      <c r="G75" s="3">
        <v>0.08</v>
      </c>
      <c r="H75" s="2">
        <f aca="true" t="shared" si="2" ref="H75:H85">1.08*(E75*F75)</f>
        <v>0</v>
      </c>
      <c r="I75" s="47"/>
    </row>
    <row r="76" spans="2:9" ht="36">
      <c r="B76" s="24" t="s">
        <v>12</v>
      </c>
      <c r="C76" s="10" t="s">
        <v>64</v>
      </c>
      <c r="D76" s="1" t="s">
        <v>17</v>
      </c>
      <c r="E76" s="1">
        <v>5000</v>
      </c>
      <c r="F76" s="2"/>
      <c r="G76" s="3">
        <v>0.08</v>
      </c>
      <c r="H76" s="2">
        <f t="shared" si="2"/>
        <v>0</v>
      </c>
      <c r="I76" s="47"/>
    </row>
    <row r="77" spans="2:9" ht="36">
      <c r="B77" s="24" t="s">
        <v>13</v>
      </c>
      <c r="C77" s="10" t="s">
        <v>65</v>
      </c>
      <c r="D77" s="1" t="s">
        <v>17</v>
      </c>
      <c r="E77" s="1">
        <v>6000</v>
      </c>
      <c r="F77" s="2"/>
      <c r="G77" s="3">
        <v>0.08</v>
      </c>
      <c r="H77" s="2">
        <f t="shared" si="2"/>
        <v>0</v>
      </c>
      <c r="I77" s="47"/>
    </row>
    <row r="78" spans="2:9" ht="36">
      <c r="B78" s="24" t="s">
        <v>15</v>
      </c>
      <c r="C78" s="10" t="s">
        <v>66</v>
      </c>
      <c r="D78" s="1" t="s">
        <v>17</v>
      </c>
      <c r="E78" s="1">
        <v>600</v>
      </c>
      <c r="F78" s="2"/>
      <c r="G78" s="3">
        <v>0.08</v>
      </c>
      <c r="H78" s="2">
        <f t="shared" si="2"/>
        <v>0</v>
      </c>
      <c r="I78" s="47"/>
    </row>
    <row r="79" spans="2:9" ht="36">
      <c r="B79" s="24" t="s">
        <v>18</v>
      </c>
      <c r="C79" s="10" t="s">
        <v>67</v>
      </c>
      <c r="D79" s="1" t="s">
        <v>17</v>
      </c>
      <c r="E79" s="1">
        <v>6200</v>
      </c>
      <c r="F79" s="2"/>
      <c r="G79" s="3">
        <v>0.08</v>
      </c>
      <c r="H79" s="2">
        <f t="shared" si="2"/>
        <v>0</v>
      </c>
      <c r="I79" s="47"/>
    </row>
    <row r="80" spans="2:9" ht="50.25" customHeight="1">
      <c r="B80" s="24" t="s">
        <v>20</v>
      </c>
      <c r="C80" s="40" t="s">
        <v>68</v>
      </c>
      <c r="D80" s="1" t="s">
        <v>17</v>
      </c>
      <c r="E80" s="1">
        <v>15000</v>
      </c>
      <c r="F80" s="2"/>
      <c r="G80" s="3">
        <v>0.08</v>
      </c>
      <c r="H80" s="2">
        <f t="shared" si="2"/>
        <v>0</v>
      </c>
      <c r="I80" s="47"/>
    </row>
    <row r="81" spans="2:9" ht="29.25" customHeight="1">
      <c r="B81" s="24" t="s">
        <v>22</v>
      </c>
      <c r="C81" s="40" t="s">
        <v>112</v>
      </c>
      <c r="D81" s="1" t="s">
        <v>17</v>
      </c>
      <c r="E81" s="1">
        <v>400</v>
      </c>
      <c r="F81" s="2"/>
      <c r="G81" s="3">
        <v>0.08</v>
      </c>
      <c r="H81" s="2">
        <f t="shared" si="2"/>
        <v>0</v>
      </c>
      <c r="I81" s="47"/>
    </row>
    <row r="82" spans="2:9" ht="29.25" customHeight="1">
      <c r="B82" s="24" t="s">
        <v>24</v>
      </c>
      <c r="C82" s="40" t="s">
        <v>106</v>
      </c>
      <c r="D82" s="1" t="s">
        <v>17</v>
      </c>
      <c r="E82" s="1">
        <v>30</v>
      </c>
      <c r="F82" s="2"/>
      <c r="G82" s="3">
        <v>0.08</v>
      </c>
      <c r="H82" s="2">
        <f t="shared" si="2"/>
        <v>0</v>
      </c>
      <c r="I82" s="47"/>
    </row>
    <row r="83" spans="2:9" ht="15">
      <c r="B83" s="24" t="s">
        <v>25</v>
      </c>
      <c r="C83" s="10" t="s">
        <v>33</v>
      </c>
      <c r="D83" s="1" t="s">
        <v>17</v>
      </c>
      <c r="E83" s="1">
        <v>5</v>
      </c>
      <c r="F83" s="2"/>
      <c r="G83" s="3">
        <v>0.08</v>
      </c>
      <c r="H83" s="2">
        <f t="shared" si="2"/>
        <v>0</v>
      </c>
      <c r="I83" s="47"/>
    </row>
    <row r="84" spans="2:9" ht="24">
      <c r="B84" s="24" t="s">
        <v>27</v>
      </c>
      <c r="C84" s="10" t="s">
        <v>69</v>
      </c>
      <c r="D84" s="1" t="s">
        <v>17</v>
      </c>
      <c r="E84" s="1">
        <v>15</v>
      </c>
      <c r="F84" s="2"/>
      <c r="G84" s="3">
        <v>0.08</v>
      </c>
      <c r="H84" s="2">
        <f t="shared" si="2"/>
        <v>0</v>
      </c>
      <c r="I84" s="47"/>
    </row>
    <row r="85" spans="2:9" ht="24">
      <c r="B85" s="24" t="s">
        <v>34</v>
      </c>
      <c r="C85" s="10" t="s">
        <v>70</v>
      </c>
      <c r="D85" s="1" t="s">
        <v>17</v>
      </c>
      <c r="E85" s="1">
        <v>20</v>
      </c>
      <c r="F85" s="2"/>
      <c r="G85" s="3">
        <v>0.08</v>
      </c>
      <c r="H85" s="2">
        <f t="shared" si="2"/>
        <v>0</v>
      </c>
      <c r="I85" s="47"/>
    </row>
    <row r="86" spans="2:9" ht="24">
      <c r="B86" s="24" t="s">
        <v>105</v>
      </c>
      <c r="C86" s="10" t="s">
        <v>35</v>
      </c>
      <c r="D86" s="1" t="s">
        <v>17</v>
      </c>
      <c r="E86" s="1">
        <v>1500</v>
      </c>
      <c r="F86" s="2"/>
      <c r="G86" s="3">
        <v>0.08</v>
      </c>
      <c r="H86" s="2">
        <f>1.08*(E86*F86)</f>
        <v>0</v>
      </c>
      <c r="I86" s="47"/>
    </row>
    <row r="87" spans="2:9" ht="24">
      <c r="B87" s="24" t="s">
        <v>115</v>
      </c>
      <c r="C87" s="10" t="s">
        <v>117</v>
      </c>
      <c r="D87" s="1" t="s">
        <v>17</v>
      </c>
      <c r="E87" s="84">
        <v>300</v>
      </c>
      <c r="F87" s="2"/>
      <c r="G87" s="3">
        <v>0.08</v>
      </c>
      <c r="H87" s="85">
        <f>1.08*(E87*F87)</f>
        <v>0</v>
      </c>
      <c r="I87" s="84"/>
    </row>
    <row r="88" spans="2:9" ht="15">
      <c r="B88" s="47"/>
      <c r="C88" s="21" t="s">
        <v>72</v>
      </c>
      <c r="D88" s="47"/>
      <c r="E88" s="47"/>
      <c r="F88" s="47"/>
      <c r="G88" s="47"/>
      <c r="H88" s="53">
        <f>SUM(H75:H87)</f>
        <v>0</v>
      </c>
      <c r="I88" s="47"/>
    </row>
    <row r="90" spans="2:3" ht="15">
      <c r="B90" s="31"/>
      <c r="C90" s="32" t="s">
        <v>82</v>
      </c>
    </row>
    <row r="91" spans="2:9" ht="36">
      <c r="B91" s="5" t="s">
        <v>4</v>
      </c>
      <c r="C91" s="5" t="s">
        <v>5</v>
      </c>
      <c r="D91" s="5" t="s">
        <v>6</v>
      </c>
      <c r="E91" s="5" t="s">
        <v>7</v>
      </c>
      <c r="F91" s="6" t="s">
        <v>8</v>
      </c>
      <c r="G91" s="5" t="s">
        <v>9</v>
      </c>
      <c r="H91" s="5" t="s">
        <v>10</v>
      </c>
      <c r="I91" s="7" t="s">
        <v>48</v>
      </c>
    </row>
    <row r="92" spans="2:9" ht="36">
      <c r="B92" s="24" t="s">
        <v>11</v>
      </c>
      <c r="C92" s="10" t="s">
        <v>129</v>
      </c>
      <c r="D92" s="1" t="s">
        <v>17</v>
      </c>
      <c r="E92" s="1">
        <v>6</v>
      </c>
      <c r="F92" s="2"/>
      <c r="G92" s="3">
        <v>0.08</v>
      </c>
      <c r="H92" s="2">
        <f>1.08*(E92*F92)</f>
        <v>0</v>
      </c>
      <c r="I92" s="4"/>
    </row>
    <row r="93" spans="2:9" ht="36">
      <c r="B93" s="24" t="s">
        <v>12</v>
      </c>
      <c r="C93" s="10" t="s">
        <v>130</v>
      </c>
      <c r="D93" s="1" t="s">
        <v>17</v>
      </c>
      <c r="E93" s="1">
        <v>5</v>
      </c>
      <c r="F93" s="2"/>
      <c r="G93" s="3">
        <v>0.08</v>
      </c>
      <c r="H93" s="2">
        <f>1.08*(E93*F93)</f>
        <v>0</v>
      </c>
      <c r="I93" s="4"/>
    </row>
    <row r="94" spans="2:9" ht="36">
      <c r="B94" s="29" t="s">
        <v>13</v>
      </c>
      <c r="C94" s="54" t="s">
        <v>131</v>
      </c>
      <c r="D94" s="55" t="s">
        <v>17</v>
      </c>
      <c r="E94" s="55">
        <v>1</v>
      </c>
      <c r="F94" s="56"/>
      <c r="G94" s="57">
        <v>0.08</v>
      </c>
      <c r="H94" s="56">
        <f>1.08*(E94*F94)</f>
        <v>0</v>
      </c>
      <c r="I94" s="58"/>
    </row>
    <row r="95" spans="2:9" ht="15">
      <c r="B95" s="47"/>
      <c r="C95" s="21" t="s">
        <v>72</v>
      </c>
      <c r="D95" s="47"/>
      <c r="E95" s="47"/>
      <c r="F95" s="47"/>
      <c r="G95" s="47"/>
      <c r="H95" s="53">
        <f>SUM(H92:H94)</f>
        <v>0</v>
      </c>
      <c r="I95" s="47"/>
    </row>
    <row r="97" spans="2:3" ht="15">
      <c r="B97" s="31"/>
      <c r="C97" s="32" t="s">
        <v>83</v>
      </c>
    </row>
    <row r="98" spans="2:9" ht="36">
      <c r="B98" s="5" t="s">
        <v>4</v>
      </c>
      <c r="C98" s="5" t="s">
        <v>5</v>
      </c>
      <c r="D98" s="5" t="s">
        <v>6</v>
      </c>
      <c r="E98" s="5" t="s">
        <v>7</v>
      </c>
      <c r="F98" s="6" t="s">
        <v>8</v>
      </c>
      <c r="G98" s="5" t="s">
        <v>9</v>
      </c>
      <c r="H98" s="5" t="s">
        <v>10</v>
      </c>
      <c r="I98" s="7" t="s">
        <v>48</v>
      </c>
    </row>
    <row r="99" spans="2:9" ht="24">
      <c r="B99" s="24" t="s">
        <v>11</v>
      </c>
      <c r="C99" s="10" t="s">
        <v>120</v>
      </c>
      <c r="D99" s="1" t="s">
        <v>17</v>
      </c>
      <c r="E99" s="1">
        <v>300</v>
      </c>
      <c r="F99" s="2"/>
      <c r="G99" s="3">
        <v>0.08</v>
      </c>
      <c r="H99" s="2">
        <f>1.08*(E99*F99)</f>
        <v>0</v>
      </c>
      <c r="I99" s="4"/>
    </row>
    <row r="100" spans="2:9" ht="25.5">
      <c r="B100" s="24" t="s">
        <v>12</v>
      </c>
      <c r="C100" s="30" t="s">
        <v>132</v>
      </c>
      <c r="D100" s="1" t="s">
        <v>38</v>
      </c>
      <c r="E100" s="1">
        <v>4000</v>
      </c>
      <c r="F100" s="2"/>
      <c r="G100" s="3">
        <v>0.08</v>
      </c>
      <c r="H100" s="2">
        <f>1.08*(E100*F100)</f>
        <v>0</v>
      </c>
      <c r="I100" s="23"/>
    </row>
    <row r="101" spans="2:9" ht="15">
      <c r="B101" s="22"/>
      <c r="C101" s="18" t="s">
        <v>31</v>
      </c>
      <c r="D101" s="18"/>
      <c r="E101" s="18"/>
      <c r="F101" s="19"/>
      <c r="G101" s="18"/>
      <c r="H101" s="20">
        <f>SUM(H99:H100)</f>
        <v>0</v>
      </c>
      <c r="I101" s="18"/>
    </row>
    <row r="104" spans="2:9" ht="15">
      <c r="B104" s="61"/>
      <c r="C104" s="61"/>
      <c r="D104" s="61"/>
      <c r="E104" s="61"/>
      <c r="F104" s="61"/>
      <c r="G104" s="61"/>
      <c r="H104" s="61"/>
      <c r="I104" s="61"/>
    </row>
    <row r="105" spans="2:3" ht="15">
      <c r="B105" s="31"/>
      <c r="C105" s="32" t="s">
        <v>84</v>
      </c>
    </row>
    <row r="106" spans="2:9" ht="36">
      <c r="B106" s="5" t="s">
        <v>4</v>
      </c>
      <c r="C106" s="5" t="s">
        <v>5</v>
      </c>
      <c r="D106" s="5" t="s">
        <v>6</v>
      </c>
      <c r="E106" s="5" t="s">
        <v>7</v>
      </c>
      <c r="F106" s="6" t="s">
        <v>8</v>
      </c>
      <c r="G106" s="5" t="s">
        <v>9</v>
      </c>
      <c r="H106" s="5" t="s">
        <v>10</v>
      </c>
      <c r="I106" s="7" t="s">
        <v>48</v>
      </c>
    </row>
    <row r="107" spans="2:9" ht="36">
      <c r="B107" s="24" t="s">
        <v>11</v>
      </c>
      <c r="C107" s="10" t="s">
        <v>133</v>
      </c>
      <c r="D107" s="1" t="s">
        <v>17</v>
      </c>
      <c r="E107" s="1">
        <v>20</v>
      </c>
      <c r="F107" s="2"/>
      <c r="G107" s="3">
        <v>0.08</v>
      </c>
      <c r="H107" s="2">
        <f>1.08*(E107*F107)</f>
        <v>0</v>
      </c>
      <c r="I107" s="4"/>
    </row>
    <row r="108" spans="2:9" ht="36">
      <c r="B108" s="24" t="s">
        <v>12</v>
      </c>
      <c r="C108" s="10" t="s">
        <v>134</v>
      </c>
      <c r="D108" s="1" t="s">
        <v>17</v>
      </c>
      <c r="E108" s="1">
        <v>50</v>
      </c>
      <c r="F108" s="2"/>
      <c r="G108" s="3">
        <v>0.08</v>
      </c>
      <c r="H108" s="2">
        <f>1.08*(E108*F108)</f>
        <v>0</v>
      </c>
      <c r="I108" s="4"/>
    </row>
    <row r="109" spans="2:9" ht="36">
      <c r="B109" s="29" t="s">
        <v>13</v>
      </c>
      <c r="C109" s="54" t="s">
        <v>135</v>
      </c>
      <c r="D109" s="55" t="s">
        <v>17</v>
      </c>
      <c r="E109" s="55">
        <v>30</v>
      </c>
      <c r="F109" s="56"/>
      <c r="G109" s="57">
        <v>0.08</v>
      </c>
      <c r="H109" s="56">
        <f>1.08*(E109*F109)</f>
        <v>0</v>
      </c>
      <c r="I109" s="58"/>
    </row>
    <row r="110" spans="2:9" ht="15">
      <c r="B110" s="47"/>
      <c r="C110" s="21" t="s">
        <v>72</v>
      </c>
      <c r="D110" s="47"/>
      <c r="E110" s="47"/>
      <c r="F110" s="47"/>
      <c r="G110" s="47"/>
      <c r="H110" s="53">
        <f>SUM(H107:H109)</f>
        <v>0</v>
      </c>
      <c r="I110" s="47"/>
    </row>
    <row r="112" spans="2:3" ht="15">
      <c r="B112" s="31"/>
      <c r="C112" s="32" t="s">
        <v>85</v>
      </c>
    </row>
    <row r="113" spans="2:9" ht="36">
      <c r="B113" s="5" t="s">
        <v>4</v>
      </c>
      <c r="C113" s="5" t="s">
        <v>5</v>
      </c>
      <c r="D113" s="5" t="s">
        <v>6</v>
      </c>
      <c r="E113" s="5" t="s">
        <v>7</v>
      </c>
      <c r="F113" s="6" t="s">
        <v>8</v>
      </c>
      <c r="G113" s="5" t="s">
        <v>9</v>
      </c>
      <c r="H113" s="5" t="s">
        <v>10</v>
      </c>
      <c r="I113" s="7" t="s">
        <v>48</v>
      </c>
    </row>
    <row r="114" spans="2:9" ht="60">
      <c r="B114" s="24" t="s">
        <v>11</v>
      </c>
      <c r="C114" s="15" t="s">
        <v>136</v>
      </c>
      <c r="D114" s="8" t="s">
        <v>17</v>
      </c>
      <c r="E114" s="12">
        <v>30</v>
      </c>
      <c r="F114" s="13"/>
      <c r="G114" s="3">
        <v>0.08</v>
      </c>
      <c r="H114" s="2">
        <f>1.08*(E114*F114)</f>
        <v>0</v>
      </c>
      <c r="I114" s="4"/>
    </row>
    <row r="115" spans="2:9" ht="60">
      <c r="B115" s="24" t="s">
        <v>12</v>
      </c>
      <c r="C115" s="15" t="s">
        <v>137</v>
      </c>
      <c r="D115" s="8" t="s">
        <v>17</v>
      </c>
      <c r="E115" s="12">
        <v>30</v>
      </c>
      <c r="F115" s="13"/>
      <c r="G115" s="3">
        <v>0.08</v>
      </c>
      <c r="H115" s="2">
        <f>1.08*(E115*F115)</f>
        <v>0</v>
      </c>
      <c r="I115" s="4"/>
    </row>
    <row r="116" spans="2:9" ht="24">
      <c r="B116" s="29" t="s">
        <v>13</v>
      </c>
      <c r="C116" s="59" t="s">
        <v>101</v>
      </c>
      <c r="D116" s="60" t="s">
        <v>17</v>
      </c>
      <c r="E116" s="62">
        <v>100</v>
      </c>
      <c r="F116" s="63"/>
      <c r="G116" s="57">
        <v>0.08</v>
      </c>
      <c r="H116" s="56">
        <f>1.08*(E116*F116)</f>
        <v>0</v>
      </c>
      <c r="I116" s="58"/>
    </row>
    <row r="117" spans="2:9" ht="15">
      <c r="B117" s="47"/>
      <c r="C117" s="47" t="s">
        <v>97</v>
      </c>
      <c r="D117" s="47"/>
      <c r="E117" s="47"/>
      <c r="F117" s="47"/>
      <c r="G117" s="47"/>
      <c r="H117" s="53">
        <f>SUM(H114:H116)</f>
        <v>0</v>
      </c>
      <c r="I117" s="47"/>
    </row>
    <row r="118" ht="15">
      <c r="H118" s="45"/>
    </row>
    <row r="119" spans="2:3" ht="15">
      <c r="B119" s="31"/>
      <c r="C119" s="32" t="s">
        <v>86</v>
      </c>
    </row>
    <row r="120" spans="2:9" ht="36">
      <c r="B120" s="5" t="s">
        <v>4</v>
      </c>
      <c r="C120" s="5" t="s">
        <v>5</v>
      </c>
      <c r="D120" s="5" t="s">
        <v>6</v>
      </c>
      <c r="E120" s="5" t="s">
        <v>7</v>
      </c>
      <c r="F120" s="6" t="s">
        <v>8</v>
      </c>
      <c r="G120" s="5" t="s">
        <v>9</v>
      </c>
      <c r="H120" s="5" t="s">
        <v>10</v>
      </c>
      <c r="I120" s="7" t="s">
        <v>48</v>
      </c>
    </row>
    <row r="121" spans="2:9" ht="25.5">
      <c r="B121" s="80" t="s">
        <v>11</v>
      </c>
      <c r="C121" s="81" t="s">
        <v>138</v>
      </c>
      <c r="D121" s="82" t="s">
        <v>38</v>
      </c>
      <c r="E121" s="49">
        <v>70</v>
      </c>
      <c r="F121" s="49"/>
      <c r="G121" s="3">
        <v>0.08</v>
      </c>
      <c r="H121" s="2">
        <f>1.08*(E121*F121)</f>
        <v>0</v>
      </c>
      <c r="I121" s="83"/>
    </row>
    <row r="122" spans="2:9" ht="25.5">
      <c r="B122" s="80" t="s">
        <v>12</v>
      </c>
      <c r="C122" s="81" t="s">
        <v>139</v>
      </c>
      <c r="D122" s="82" t="s">
        <v>38</v>
      </c>
      <c r="E122" s="49">
        <v>60</v>
      </c>
      <c r="F122" s="49"/>
      <c r="G122" s="3">
        <v>0.08</v>
      </c>
      <c r="H122" s="2">
        <f>1.08*(E122*F122)</f>
        <v>0</v>
      </c>
      <c r="I122" s="83"/>
    </row>
    <row r="123" ht="15">
      <c r="H123" s="87">
        <f>SUM(H121:H122)</f>
        <v>0</v>
      </c>
    </row>
    <row r="124" spans="2:9" ht="15">
      <c r="B124" s="70"/>
      <c r="C124" s="65"/>
      <c r="D124" s="65"/>
      <c r="E124" s="65"/>
      <c r="F124" s="71"/>
      <c r="G124" s="68"/>
      <c r="H124" s="67"/>
      <c r="I124" s="61"/>
    </row>
    <row r="125" spans="2:3" ht="15">
      <c r="B125" s="31"/>
      <c r="C125" s="32" t="s">
        <v>87</v>
      </c>
    </row>
    <row r="126" spans="2:9" ht="36">
      <c r="B126" s="5" t="s">
        <v>4</v>
      </c>
      <c r="C126" s="5" t="s">
        <v>5</v>
      </c>
      <c r="D126" s="5" t="s">
        <v>6</v>
      </c>
      <c r="E126" s="5" t="s">
        <v>7</v>
      </c>
      <c r="F126" s="6" t="s">
        <v>8</v>
      </c>
      <c r="G126" s="5" t="s">
        <v>9</v>
      </c>
      <c r="H126" s="5" t="s">
        <v>10</v>
      </c>
      <c r="I126" s="7" t="s">
        <v>48</v>
      </c>
    </row>
    <row r="127" spans="2:9" ht="60">
      <c r="B127" s="1" t="s">
        <v>11</v>
      </c>
      <c r="C127" s="15" t="s">
        <v>140</v>
      </c>
      <c r="D127" s="1" t="s">
        <v>17</v>
      </c>
      <c r="E127" s="1">
        <v>400</v>
      </c>
      <c r="F127" s="2"/>
      <c r="G127" s="3">
        <v>0.08</v>
      </c>
      <c r="H127" s="2">
        <f aca="true" t="shared" si="3" ref="H127:H132">1.08*(E127*F127)</f>
        <v>0</v>
      </c>
      <c r="I127" s="4"/>
    </row>
    <row r="128" spans="2:9" ht="48">
      <c r="B128" s="1" t="s">
        <v>12</v>
      </c>
      <c r="C128" s="15" t="s">
        <v>141</v>
      </c>
      <c r="D128" s="1" t="s">
        <v>17</v>
      </c>
      <c r="E128" s="1">
        <v>1500</v>
      </c>
      <c r="F128" s="2"/>
      <c r="G128" s="3">
        <v>0.08</v>
      </c>
      <c r="H128" s="2">
        <f t="shared" si="3"/>
        <v>0</v>
      </c>
      <c r="I128" s="4"/>
    </row>
    <row r="129" spans="2:9" ht="48">
      <c r="B129" s="1" t="s">
        <v>13</v>
      </c>
      <c r="C129" s="15" t="s">
        <v>142</v>
      </c>
      <c r="D129" s="1" t="s">
        <v>17</v>
      </c>
      <c r="E129" s="1">
        <v>1500</v>
      </c>
      <c r="F129" s="2"/>
      <c r="G129" s="3">
        <v>0.08</v>
      </c>
      <c r="H129" s="2">
        <f t="shared" si="3"/>
        <v>0</v>
      </c>
      <c r="I129" s="9"/>
    </row>
    <row r="130" spans="2:9" ht="60">
      <c r="B130" s="1"/>
      <c r="C130" s="15" t="s">
        <v>148</v>
      </c>
      <c r="D130" s="1" t="s">
        <v>17</v>
      </c>
      <c r="E130" s="1">
        <v>250</v>
      </c>
      <c r="F130" s="2"/>
      <c r="G130" s="3">
        <v>0.08</v>
      </c>
      <c r="H130" s="2">
        <f t="shared" si="3"/>
        <v>0</v>
      </c>
      <c r="I130" s="9"/>
    </row>
    <row r="131" spans="2:9" ht="24">
      <c r="B131" s="1" t="s">
        <v>15</v>
      </c>
      <c r="C131" s="10" t="s">
        <v>116</v>
      </c>
      <c r="D131" s="1" t="s">
        <v>17</v>
      </c>
      <c r="E131" s="1">
        <v>120</v>
      </c>
      <c r="F131" s="2"/>
      <c r="G131" s="3">
        <v>0.08</v>
      </c>
      <c r="H131" s="2">
        <f t="shared" si="3"/>
        <v>0</v>
      </c>
      <c r="I131" s="4"/>
    </row>
    <row r="132" spans="2:9" ht="15">
      <c r="B132" s="1" t="s">
        <v>18</v>
      </c>
      <c r="C132" s="10" t="s">
        <v>143</v>
      </c>
      <c r="D132" s="1" t="s">
        <v>17</v>
      </c>
      <c r="E132" s="1">
        <v>100</v>
      </c>
      <c r="F132" s="2"/>
      <c r="G132" s="3">
        <v>0.08</v>
      </c>
      <c r="H132" s="2">
        <f t="shared" si="3"/>
        <v>0</v>
      </c>
      <c r="I132" s="4"/>
    </row>
    <row r="133" spans="2:9" ht="15">
      <c r="B133" s="47"/>
      <c r="C133" s="47" t="s">
        <v>72</v>
      </c>
      <c r="D133" s="47"/>
      <c r="E133" s="47"/>
      <c r="F133" s="47"/>
      <c r="G133" s="47"/>
      <c r="H133" s="53">
        <f>SUM(H127:H132)</f>
        <v>0</v>
      </c>
      <c r="I133" s="47"/>
    </row>
    <row r="136" spans="2:3" ht="15">
      <c r="B136" s="31"/>
      <c r="C136" s="32" t="s">
        <v>88</v>
      </c>
    </row>
    <row r="137" spans="2:9" ht="36">
      <c r="B137" s="5" t="s">
        <v>4</v>
      </c>
      <c r="C137" s="5" t="s">
        <v>5</v>
      </c>
      <c r="D137" s="5" t="s">
        <v>6</v>
      </c>
      <c r="E137" s="5" t="s">
        <v>7</v>
      </c>
      <c r="F137" s="6" t="s">
        <v>8</v>
      </c>
      <c r="G137" s="5" t="s">
        <v>9</v>
      </c>
      <c r="H137" s="5" t="s">
        <v>10</v>
      </c>
      <c r="I137" s="7" t="s">
        <v>48</v>
      </c>
    </row>
    <row r="138" spans="2:9" ht="15">
      <c r="B138" s="24" t="s">
        <v>11</v>
      </c>
      <c r="C138" s="10" t="s">
        <v>49</v>
      </c>
      <c r="D138" s="1" t="s">
        <v>2</v>
      </c>
      <c r="E138" s="1">
        <v>500</v>
      </c>
      <c r="F138" s="16"/>
      <c r="G138" s="17">
        <v>0.08</v>
      </c>
      <c r="H138" s="73">
        <f>1.08*F138*E138</f>
        <v>0</v>
      </c>
      <c r="I138" s="10"/>
    </row>
    <row r="139" spans="2:9" ht="15">
      <c r="B139" s="24" t="s">
        <v>12</v>
      </c>
      <c r="C139" s="10" t="s">
        <v>50</v>
      </c>
      <c r="D139" s="1" t="s">
        <v>2</v>
      </c>
      <c r="E139" s="1">
        <v>2000</v>
      </c>
      <c r="F139" s="16"/>
      <c r="G139" s="17">
        <v>0.08</v>
      </c>
      <c r="H139" s="73">
        <f aca="true" t="shared" si="4" ref="H139:H147">1.08*F139*E139</f>
        <v>0</v>
      </c>
      <c r="I139" s="10"/>
    </row>
    <row r="140" spans="2:9" ht="24">
      <c r="B140" s="24" t="s">
        <v>13</v>
      </c>
      <c r="C140" s="10" t="s">
        <v>51</v>
      </c>
      <c r="D140" s="1" t="s">
        <v>2</v>
      </c>
      <c r="E140" s="1">
        <v>5000</v>
      </c>
      <c r="F140" s="16"/>
      <c r="G140" s="17">
        <v>0.08</v>
      </c>
      <c r="H140" s="73">
        <f t="shared" si="4"/>
        <v>0</v>
      </c>
      <c r="I140" s="10"/>
    </row>
    <row r="141" spans="2:9" ht="24">
      <c r="B141" s="24" t="s">
        <v>15</v>
      </c>
      <c r="C141" s="10" t="s">
        <v>52</v>
      </c>
      <c r="D141" s="1" t="s">
        <v>2</v>
      </c>
      <c r="E141" s="1">
        <v>13500</v>
      </c>
      <c r="F141" s="16"/>
      <c r="G141" s="17">
        <v>0.08</v>
      </c>
      <c r="H141" s="73">
        <f t="shared" si="4"/>
        <v>0</v>
      </c>
      <c r="I141" s="10"/>
    </row>
    <row r="142" spans="2:9" ht="24">
      <c r="B142" s="24" t="s">
        <v>18</v>
      </c>
      <c r="C142" s="10" t="s">
        <v>53</v>
      </c>
      <c r="D142" s="1" t="s">
        <v>2</v>
      </c>
      <c r="E142" s="1">
        <v>4000</v>
      </c>
      <c r="F142" s="16"/>
      <c r="G142" s="17">
        <v>0.08</v>
      </c>
      <c r="H142" s="73">
        <f t="shared" si="4"/>
        <v>0</v>
      </c>
      <c r="I142" s="10"/>
    </row>
    <row r="143" spans="2:9" ht="24">
      <c r="B143" s="24" t="s">
        <v>20</v>
      </c>
      <c r="C143" s="10" t="s">
        <v>54</v>
      </c>
      <c r="D143" s="1" t="s">
        <v>2</v>
      </c>
      <c r="E143" s="1">
        <v>200</v>
      </c>
      <c r="F143" s="16"/>
      <c r="G143" s="17">
        <v>0.08</v>
      </c>
      <c r="H143" s="73">
        <f t="shared" si="4"/>
        <v>0</v>
      </c>
      <c r="I143" s="10"/>
    </row>
    <row r="144" spans="2:9" ht="24">
      <c r="B144" s="24" t="s">
        <v>22</v>
      </c>
      <c r="C144" s="10" t="s">
        <v>55</v>
      </c>
      <c r="D144" s="1" t="s">
        <v>2</v>
      </c>
      <c r="E144" s="1">
        <v>150</v>
      </c>
      <c r="F144" s="16"/>
      <c r="G144" s="17">
        <v>0.08</v>
      </c>
      <c r="H144" s="73">
        <f t="shared" si="4"/>
        <v>0</v>
      </c>
      <c r="I144" s="10"/>
    </row>
    <row r="145" spans="2:9" ht="24">
      <c r="B145" s="24" t="s">
        <v>24</v>
      </c>
      <c r="C145" s="10" t="s">
        <v>56</v>
      </c>
      <c r="D145" s="1" t="s">
        <v>2</v>
      </c>
      <c r="E145" s="1">
        <v>200</v>
      </c>
      <c r="F145" s="16"/>
      <c r="G145" s="17">
        <v>0.08</v>
      </c>
      <c r="H145" s="73">
        <f t="shared" si="4"/>
        <v>0</v>
      </c>
      <c r="I145" s="10"/>
    </row>
    <row r="146" spans="2:9" ht="24">
      <c r="B146" s="24" t="s">
        <v>25</v>
      </c>
      <c r="C146" s="10" t="s">
        <v>57</v>
      </c>
      <c r="D146" s="1" t="s">
        <v>2</v>
      </c>
      <c r="E146" s="1">
        <v>3250</v>
      </c>
      <c r="F146" s="16"/>
      <c r="G146" s="17">
        <v>0.08</v>
      </c>
      <c r="H146" s="73">
        <f t="shared" si="4"/>
        <v>0</v>
      </c>
      <c r="I146" s="10"/>
    </row>
    <row r="147" spans="2:9" ht="15">
      <c r="B147" s="24" t="s">
        <v>27</v>
      </c>
      <c r="C147" s="25" t="s">
        <v>98</v>
      </c>
      <c r="D147" s="1" t="s">
        <v>2</v>
      </c>
      <c r="E147" s="1">
        <v>200</v>
      </c>
      <c r="F147" s="16"/>
      <c r="G147" s="17">
        <v>0.08</v>
      </c>
      <c r="H147" s="73">
        <f t="shared" si="4"/>
        <v>0</v>
      </c>
      <c r="I147" s="10"/>
    </row>
    <row r="148" spans="2:9" ht="15">
      <c r="B148" s="10"/>
      <c r="C148" s="18" t="s">
        <v>31</v>
      </c>
      <c r="D148" s="18"/>
      <c r="E148" s="18"/>
      <c r="F148" s="19"/>
      <c r="G148" s="18"/>
      <c r="H148" s="74">
        <f>SUM(H138:H147)</f>
        <v>0</v>
      </c>
      <c r="I148" s="18"/>
    </row>
    <row r="150" spans="2:3" ht="15">
      <c r="B150" s="31"/>
      <c r="C150" s="32" t="s">
        <v>89</v>
      </c>
    </row>
    <row r="151" spans="2:9" ht="36">
      <c r="B151" s="5" t="s">
        <v>4</v>
      </c>
      <c r="C151" s="5" t="s">
        <v>5</v>
      </c>
      <c r="D151" s="5" t="s">
        <v>6</v>
      </c>
      <c r="E151" s="5" t="s">
        <v>7</v>
      </c>
      <c r="F151" s="6" t="s">
        <v>8</v>
      </c>
      <c r="G151" s="5" t="s">
        <v>9</v>
      </c>
      <c r="H151" s="5" t="s">
        <v>10</v>
      </c>
      <c r="I151" s="7" t="s">
        <v>48</v>
      </c>
    </row>
    <row r="152" spans="2:9" ht="124.5" customHeight="1">
      <c r="B152" s="24" t="s">
        <v>11</v>
      </c>
      <c r="C152" s="40" t="s">
        <v>144</v>
      </c>
      <c r="D152" s="1" t="s">
        <v>30</v>
      </c>
      <c r="E152" s="1">
        <v>300</v>
      </c>
      <c r="F152" s="16"/>
      <c r="G152" s="17">
        <v>0.08</v>
      </c>
      <c r="H152" s="2">
        <f>E152*F152*1.08</f>
        <v>0</v>
      </c>
      <c r="I152" s="10"/>
    </row>
    <row r="153" spans="2:9" ht="15">
      <c r="B153" s="64"/>
      <c r="C153" s="65"/>
      <c r="D153" s="66"/>
      <c r="E153" s="66"/>
      <c r="F153" s="71"/>
      <c r="G153" s="72"/>
      <c r="H153" s="65"/>
      <c r="I153" s="65"/>
    </row>
    <row r="154" spans="2:9" ht="15">
      <c r="B154" s="64"/>
      <c r="C154" s="65"/>
      <c r="D154" s="66"/>
      <c r="E154" s="66"/>
      <c r="F154" s="71"/>
      <c r="G154" s="72"/>
      <c r="H154" s="65"/>
      <c r="I154" s="65"/>
    </row>
    <row r="155" spans="2:3" ht="15">
      <c r="B155" s="31"/>
      <c r="C155" s="32" t="s">
        <v>90</v>
      </c>
    </row>
    <row r="156" spans="2:9" ht="36">
      <c r="B156" s="5" t="s">
        <v>4</v>
      </c>
      <c r="C156" s="5" t="s">
        <v>5</v>
      </c>
      <c r="D156" s="5" t="s">
        <v>6</v>
      </c>
      <c r="E156" s="5" t="s">
        <v>7</v>
      </c>
      <c r="F156" s="6" t="s">
        <v>8</v>
      </c>
      <c r="G156" s="5" t="s">
        <v>9</v>
      </c>
      <c r="H156" s="5" t="s">
        <v>10</v>
      </c>
      <c r="I156" s="7" t="s">
        <v>48</v>
      </c>
    </row>
    <row r="157" spans="2:9" ht="124.5" customHeight="1">
      <c r="B157" s="24" t="s">
        <v>11</v>
      </c>
      <c r="C157" s="40" t="s">
        <v>37</v>
      </c>
      <c r="D157" s="1" t="s">
        <v>30</v>
      </c>
      <c r="E157" s="1">
        <v>500</v>
      </c>
      <c r="F157" s="16"/>
      <c r="G157" s="17">
        <v>0.08</v>
      </c>
      <c r="H157" s="2">
        <f>F157*E157*1.08</f>
        <v>0</v>
      </c>
      <c r="I157" s="10"/>
    </row>
    <row r="158" spans="2:9" ht="117.75" customHeight="1">
      <c r="B158" s="29" t="s">
        <v>12</v>
      </c>
      <c r="C158" s="54" t="s">
        <v>107</v>
      </c>
      <c r="D158" s="55" t="s">
        <v>30</v>
      </c>
      <c r="E158" s="55">
        <v>300</v>
      </c>
      <c r="F158" s="75"/>
      <c r="G158" s="76">
        <v>0.08</v>
      </c>
      <c r="H158" s="56">
        <f>F158*E158*1.08</f>
        <v>0</v>
      </c>
      <c r="I158" s="54"/>
    </row>
    <row r="159" spans="2:9" ht="29.25" customHeight="1">
      <c r="B159" s="46" t="s">
        <v>13</v>
      </c>
      <c r="C159" s="10" t="s">
        <v>108</v>
      </c>
      <c r="D159" s="1" t="s">
        <v>58</v>
      </c>
      <c r="E159" s="1">
        <v>200</v>
      </c>
      <c r="F159" s="16"/>
      <c r="G159" s="17">
        <v>0.08</v>
      </c>
      <c r="H159" s="2">
        <f>F159*E159*1.08</f>
        <v>0</v>
      </c>
      <c r="I159" s="10"/>
    </row>
    <row r="160" spans="2:9" ht="15">
      <c r="B160" s="64"/>
      <c r="C160" s="65"/>
      <c r="D160" s="66"/>
      <c r="E160" s="66"/>
      <c r="F160" s="71"/>
      <c r="G160" s="72"/>
      <c r="H160" s="67">
        <f>SUM(H157:H159)</f>
        <v>0</v>
      </c>
      <c r="I160" s="65"/>
    </row>
    <row r="161" spans="2:3" ht="15">
      <c r="B161" s="31"/>
      <c r="C161" s="32" t="s">
        <v>91</v>
      </c>
    </row>
    <row r="162" spans="2:9" ht="36">
      <c r="B162" s="5" t="s">
        <v>4</v>
      </c>
      <c r="C162" s="5" t="s">
        <v>5</v>
      </c>
      <c r="D162" s="5" t="s">
        <v>6</v>
      </c>
      <c r="E162" s="5" t="s">
        <v>7</v>
      </c>
      <c r="F162" s="6" t="s">
        <v>8</v>
      </c>
      <c r="G162" s="5" t="s">
        <v>9</v>
      </c>
      <c r="H162" s="5" t="s">
        <v>10</v>
      </c>
      <c r="I162" s="7" t="s">
        <v>48</v>
      </c>
    </row>
    <row r="163" spans="2:9" ht="113.25" customHeight="1">
      <c r="B163" s="48" t="s">
        <v>11</v>
      </c>
      <c r="C163" s="10" t="s">
        <v>109</v>
      </c>
      <c r="D163" s="1" t="s">
        <v>30</v>
      </c>
      <c r="E163" s="1">
        <v>1200</v>
      </c>
      <c r="F163" s="16"/>
      <c r="G163" s="17">
        <v>0.08</v>
      </c>
      <c r="H163" s="2">
        <f>F163*E163*1.08</f>
        <v>0</v>
      </c>
      <c r="I163" s="10"/>
    </row>
    <row r="164" spans="2:9" ht="54" customHeight="1">
      <c r="B164" s="48" t="s">
        <v>12</v>
      </c>
      <c r="C164" s="40" t="s">
        <v>102</v>
      </c>
      <c r="D164" s="1" t="s">
        <v>17</v>
      </c>
      <c r="E164" s="1">
        <v>100</v>
      </c>
      <c r="F164" s="16"/>
      <c r="G164" s="17">
        <v>0.08</v>
      </c>
      <c r="H164" s="2">
        <f>F164*E164*1.08</f>
        <v>0</v>
      </c>
      <c r="I164" s="10"/>
    </row>
    <row r="165" spans="2:9" ht="15">
      <c r="B165" s="77"/>
      <c r="C165" s="65"/>
      <c r="D165" s="66"/>
      <c r="E165" s="66"/>
      <c r="F165" s="71"/>
      <c r="G165" s="72"/>
      <c r="H165" s="67"/>
      <c r="I165" s="65"/>
    </row>
    <row r="166" ht="15">
      <c r="H166" s="67"/>
    </row>
    <row r="167" ht="15">
      <c r="H167" s="67"/>
    </row>
    <row r="168" spans="2:8" ht="15">
      <c r="B168" s="31"/>
      <c r="C168" s="32" t="s">
        <v>92</v>
      </c>
      <c r="H168" s="92"/>
    </row>
    <row r="169" spans="2:9" ht="36">
      <c r="B169" s="5" t="s">
        <v>4</v>
      </c>
      <c r="C169" s="5" t="s">
        <v>5</v>
      </c>
      <c r="D169" s="5" t="s">
        <v>6</v>
      </c>
      <c r="E169" s="5" t="s">
        <v>7</v>
      </c>
      <c r="F169" s="6" t="s">
        <v>8</v>
      </c>
      <c r="G169" s="5" t="s">
        <v>9</v>
      </c>
      <c r="H169" s="5" t="s">
        <v>10</v>
      </c>
      <c r="I169" s="7" t="s">
        <v>48</v>
      </c>
    </row>
    <row r="170" spans="2:9" ht="222.75" customHeight="1">
      <c r="B170" s="26">
        <v>1</v>
      </c>
      <c r="C170" s="40" t="s">
        <v>146</v>
      </c>
      <c r="D170" s="1" t="s">
        <v>58</v>
      </c>
      <c r="E170" s="1">
        <v>3500</v>
      </c>
      <c r="F170" s="2"/>
      <c r="G170" s="3">
        <v>0.08</v>
      </c>
      <c r="H170" s="2">
        <f>F170*E170*1.08</f>
        <v>0</v>
      </c>
      <c r="I170" s="4"/>
    </row>
    <row r="171" spans="2:9" ht="24" customHeight="1">
      <c r="B171" s="70"/>
      <c r="C171" s="86"/>
      <c r="D171" s="66"/>
      <c r="E171" s="66"/>
      <c r="F171" s="67"/>
      <c r="G171" s="68"/>
      <c r="H171" s="2"/>
      <c r="I171" s="79"/>
    </row>
    <row r="172" spans="2:8" ht="21.75" customHeight="1">
      <c r="B172" s="31"/>
      <c r="C172" s="32" t="s">
        <v>93</v>
      </c>
      <c r="H172" s="2"/>
    </row>
    <row r="173" spans="2:9" ht="21.75" customHeight="1">
      <c r="B173" s="5" t="s">
        <v>4</v>
      </c>
      <c r="C173" s="5" t="s">
        <v>5</v>
      </c>
      <c r="D173" s="5" t="s">
        <v>6</v>
      </c>
      <c r="E173" s="5" t="s">
        <v>7</v>
      </c>
      <c r="F173" s="6" t="s">
        <v>8</v>
      </c>
      <c r="G173" s="5" t="s">
        <v>9</v>
      </c>
      <c r="H173" s="5" t="s">
        <v>10</v>
      </c>
      <c r="I173" s="7" t="s">
        <v>48</v>
      </c>
    </row>
    <row r="174" spans="2:9" ht="250.5" customHeight="1">
      <c r="B174" s="26">
        <v>1</v>
      </c>
      <c r="C174" s="40" t="s">
        <v>147</v>
      </c>
      <c r="D174" s="1" t="s">
        <v>58</v>
      </c>
      <c r="E174" s="1">
        <v>1000</v>
      </c>
      <c r="F174" s="2"/>
      <c r="G174" s="3">
        <v>0.08</v>
      </c>
      <c r="H174" s="2"/>
      <c r="I174" s="4"/>
    </row>
    <row r="176" spans="2:3" ht="15">
      <c r="B176" s="31"/>
      <c r="C176" s="32" t="s">
        <v>95</v>
      </c>
    </row>
    <row r="177" spans="2:9" ht="36">
      <c r="B177" s="5" t="s">
        <v>4</v>
      </c>
      <c r="C177" s="5" t="s">
        <v>5</v>
      </c>
      <c r="D177" s="5" t="s">
        <v>6</v>
      </c>
      <c r="E177" s="5" t="s">
        <v>7</v>
      </c>
      <c r="F177" s="6" t="s">
        <v>8</v>
      </c>
      <c r="G177" s="5" t="s">
        <v>9</v>
      </c>
      <c r="H177" s="5" t="s">
        <v>10</v>
      </c>
      <c r="I177" s="7" t="s">
        <v>48</v>
      </c>
    </row>
    <row r="178" spans="2:9" ht="171" customHeight="1">
      <c r="B178" s="26" t="s">
        <v>11</v>
      </c>
      <c r="C178" s="10" t="s">
        <v>145</v>
      </c>
      <c r="D178" s="10" t="s">
        <v>30</v>
      </c>
      <c r="E178" s="10">
        <v>1500</v>
      </c>
      <c r="F178" s="16"/>
      <c r="G178" s="3">
        <v>0.08</v>
      </c>
      <c r="H178" s="2">
        <f>E178*F178*1.08</f>
        <v>0</v>
      </c>
      <c r="I178" s="18"/>
    </row>
    <row r="180" spans="2:3" ht="15">
      <c r="B180" s="31"/>
      <c r="C180" s="32" t="s">
        <v>96</v>
      </c>
    </row>
    <row r="181" spans="2:9" ht="36">
      <c r="B181" s="5" t="s">
        <v>4</v>
      </c>
      <c r="C181" s="5" t="s">
        <v>5</v>
      </c>
      <c r="D181" s="5" t="s">
        <v>6</v>
      </c>
      <c r="E181" s="5" t="s">
        <v>7</v>
      </c>
      <c r="F181" s="6" t="s">
        <v>8</v>
      </c>
      <c r="G181" s="5" t="s">
        <v>9</v>
      </c>
      <c r="H181" s="5" t="s">
        <v>10</v>
      </c>
      <c r="I181" s="7" t="s">
        <v>48</v>
      </c>
    </row>
    <row r="182" spans="2:9" ht="71.25" customHeight="1">
      <c r="B182" s="26" t="s">
        <v>11</v>
      </c>
      <c r="C182" s="10" t="s">
        <v>149</v>
      </c>
      <c r="D182" s="10" t="s">
        <v>30</v>
      </c>
      <c r="E182" s="10">
        <v>2800</v>
      </c>
      <c r="F182" s="16"/>
      <c r="G182" s="3">
        <v>0.08</v>
      </c>
      <c r="H182" s="2">
        <f>E182*F182*1.08</f>
        <v>0</v>
      </c>
      <c r="I182" s="10"/>
    </row>
    <row r="183" ht="15">
      <c r="H183" s="45"/>
    </row>
    <row r="184" spans="2:3" ht="15">
      <c r="B184" s="31"/>
      <c r="C184" s="32" t="s">
        <v>113</v>
      </c>
    </row>
    <row r="185" spans="2:9" ht="36">
      <c r="B185" s="5" t="s">
        <v>4</v>
      </c>
      <c r="C185" s="5" t="s">
        <v>5</v>
      </c>
      <c r="D185" s="5" t="s">
        <v>6</v>
      </c>
      <c r="E185" s="5" t="s">
        <v>7</v>
      </c>
      <c r="F185" s="6" t="s">
        <v>8</v>
      </c>
      <c r="G185" s="5" t="s">
        <v>9</v>
      </c>
      <c r="H185" s="5" t="s">
        <v>10</v>
      </c>
      <c r="I185" s="7" t="s">
        <v>48</v>
      </c>
    </row>
    <row r="186" spans="2:9" ht="39" customHeight="1">
      <c r="B186" s="26" t="s">
        <v>11</v>
      </c>
      <c r="C186" s="10" t="s">
        <v>114</v>
      </c>
      <c r="D186" s="10" t="s">
        <v>17</v>
      </c>
      <c r="E186" s="10">
        <v>200</v>
      </c>
      <c r="F186" s="16"/>
      <c r="G186" s="3">
        <v>0.08</v>
      </c>
      <c r="H186" s="2">
        <f>E186*F186*1.08</f>
        <v>0</v>
      </c>
      <c r="I186" s="10"/>
    </row>
    <row r="187" ht="15">
      <c r="H187" s="67"/>
    </row>
    <row r="188" spans="2:3" ht="11.25" customHeight="1">
      <c r="B188" s="31"/>
      <c r="C188" s="32" t="s">
        <v>119</v>
      </c>
    </row>
    <row r="189" spans="2:10" ht="36">
      <c r="B189" s="5" t="s">
        <v>4</v>
      </c>
      <c r="C189" s="5" t="s">
        <v>5</v>
      </c>
      <c r="D189" s="5" t="s">
        <v>6</v>
      </c>
      <c r="E189" s="5" t="s">
        <v>7</v>
      </c>
      <c r="F189" s="6" t="s">
        <v>8</v>
      </c>
      <c r="G189" s="5" t="s">
        <v>9</v>
      </c>
      <c r="H189" s="5" t="s">
        <v>10</v>
      </c>
      <c r="I189" s="7" t="s">
        <v>48</v>
      </c>
      <c r="J189" s="61"/>
    </row>
    <row r="190" spans="2:13" ht="44.25" customHeight="1">
      <c r="B190" s="24" t="s">
        <v>11</v>
      </c>
      <c r="C190" s="88" t="s">
        <v>150</v>
      </c>
      <c r="D190" s="80" t="s">
        <v>38</v>
      </c>
      <c r="E190" s="80">
        <v>500</v>
      </c>
      <c r="F190" s="89"/>
      <c r="G190" s="90">
        <v>0.08</v>
      </c>
      <c r="H190" s="2">
        <f>E190*F190*1.08</f>
        <v>0</v>
      </c>
      <c r="I190" s="95"/>
      <c r="J190" s="94"/>
      <c r="K190" s="93"/>
      <c r="L190" s="89">
        <f>J190*(1+8%)</f>
        <v>0</v>
      </c>
      <c r="M190" s="91" t="s">
        <v>151</v>
      </c>
    </row>
    <row r="191" ht="15">
      <c r="J191" s="61"/>
    </row>
    <row r="194" spans="2:3" ht="15">
      <c r="B194" s="31"/>
      <c r="C194" s="32" t="s">
        <v>152</v>
      </c>
    </row>
    <row r="195" spans="2:9" ht="36">
      <c r="B195" s="5" t="s">
        <v>4</v>
      </c>
      <c r="C195" s="5" t="s">
        <v>5</v>
      </c>
      <c r="D195" s="5" t="s">
        <v>6</v>
      </c>
      <c r="E195" s="5" t="s">
        <v>7</v>
      </c>
      <c r="F195" s="6" t="s">
        <v>8</v>
      </c>
      <c r="G195" s="5" t="s">
        <v>9</v>
      </c>
      <c r="H195" s="5" t="s">
        <v>10</v>
      </c>
      <c r="I195" s="7" t="s">
        <v>48</v>
      </c>
    </row>
    <row r="196" spans="2:9" ht="267.75" customHeight="1">
      <c r="B196" s="99" t="s">
        <v>11</v>
      </c>
      <c r="C196" s="103" t="s">
        <v>153</v>
      </c>
      <c r="D196" s="101" t="s">
        <v>38</v>
      </c>
      <c r="E196" s="100">
        <v>120</v>
      </c>
      <c r="F196" s="89"/>
      <c r="G196" s="90">
        <v>0.08</v>
      </c>
      <c r="H196" s="2">
        <f>E196*F196*1.08</f>
        <v>0</v>
      </c>
      <c r="I196" s="95"/>
    </row>
    <row r="197" ht="15">
      <c r="C197" s="98"/>
    </row>
    <row r="200" ht="15">
      <c r="C200" s="97"/>
    </row>
    <row r="201" spans="1:3" ht="15">
      <c r="A201" s="102"/>
      <c r="C201" s="97"/>
    </row>
  </sheetData>
  <sheetProtection/>
  <mergeCells count="1">
    <mergeCell ref="C66:H66"/>
  </mergeCells>
  <printOptions/>
  <pageMargins left="0.31496062992125984" right="0.31496062992125984" top="0.15748031496062992" bottom="0.1968503937007874" header="0.11811023622047245" footer="0.11811023622047245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3">
      <selection activeCell="E72" sqref="E72"/>
    </sheetView>
  </sheetViews>
  <sheetFormatPr defaultColWidth="9.140625" defaultRowHeight="15"/>
  <cols>
    <col min="2" max="3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>Darek</cp:lastModifiedBy>
  <cp:lastPrinted>2016-02-09T12:22:40Z</cp:lastPrinted>
  <dcterms:created xsi:type="dcterms:W3CDTF">2012-03-22T09:32:51Z</dcterms:created>
  <dcterms:modified xsi:type="dcterms:W3CDTF">2016-02-09T12:28:24Z</dcterms:modified>
  <cp:category/>
  <cp:version/>
  <cp:contentType/>
  <cp:contentStatus/>
</cp:coreProperties>
</file>